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PRIN\Executive\PO\1. Current\PJSI\6. Admin\Website\Content\Resources\Toolkits\Annual Court Reporting TK\"/>
    </mc:Choice>
  </mc:AlternateContent>
  <bookViews>
    <workbookView xWindow="0" yWindow="0" windowWidth="17955" windowHeight="6795" tabRatio="888" activeTab="1"/>
  </bookViews>
  <sheets>
    <sheet name="1a-Divorce Cases Filed (CoCP)" sheetId="40" r:id="rId1"/>
    <sheet name="1b-Divorce Cases Filed (SupCt)" sheetId="8" r:id="rId2"/>
    <sheet name="2-Maintenance Case Filed by Sex" sheetId="35" r:id="rId3"/>
    <sheet name="3-Sex of Offender in Rape Cases" sheetId="36" r:id="rId4"/>
    <sheet name="4-Restraining Order by Sex" sheetId="37" r:id="rId5"/>
    <sheet name="5-Child Custody Cases" sheetId="38" r:id="rId6"/>
    <sheet name="6-Domestic Abuse Cases" sheetId="39" r:id="rId7"/>
  </sheets>
  <definedNames>
    <definedName name="Case_Type" localSheetId="0">#REF!</definedName>
    <definedName name="Case_Type" localSheetId="2">#REF!</definedName>
    <definedName name="Case_Type" localSheetId="3">#REF!</definedName>
    <definedName name="Case_Type" localSheetId="4">#REF!</definedName>
    <definedName name="Case_Type" localSheetId="5">#REF!</definedName>
    <definedName name="Case_Type" localSheetId="6">#REF!</definedName>
    <definedName name="Case_Type">#REF!</definedName>
    <definedName name="Court" localSheetId="0">#REF!</definedName>
    <definedName name="Court" localSheetId="2">#REF!</definedName>
    <definedName name="Court" localSheetId="3">#REF!</definedName>
    <definedName name="Court" localSheetId="4">#REF!</definedName>
    <definedName name="Court" localSheetId="5">#REF!</definedName>
    <definedName name="Court" localSheetId="6">#REF!</definedName>
    <definedName name="Court">#REF!</definedName>
    <definedName name="Gender" localSheetId="0">#REF!</definedName>
    <definedName name="Gender" localSheetId="2">#REF!</definedName>
    <definedName name="Gender" localSheetId="3">#REF!</definedName>
    <definedName name="Gender" localSheetId="4">#REF!</definedName>
    <definedName name="Gender" localSheetId="5">#REF!</definedName>
    <definedName name="Gender" localSheetId="6">#REF!</definedName>
    <definedName name="Gender">#REF!</definedName>
    <definedName name="Gender2" localSheetId="0">#REF!</definedName>
    <definedName name="Gender2" localSheetId="2">#REF!</definedName>
    <definedName name="Gender2" localSheetId="3">#REF!</definedName>
    <definedName name="Gender2" localSheetId="4">#REF!</definedName>
    <definedName name="Gender2" localSheetId="5">#REF!</definedName>
    <definedName name="Gender2" localSheetId="6">#REF!</definedName>
    <definedName name="Gender2">#REF!</definedName>
    <definedName name="JOs" localSheetId="0">#REF!</definedName>
    <definedName name="JOs" localSheetId="2">#REF!</definedName>
    <definedName name="JOs" localSheetId="3">#REF!</definedName>
    <definedName name="JOs" localSheetId="4">#REF!</definedName>
    <definedName name="JOs" localSheetId="5">#REF!</definedName>
    <definedName name="JOs" localSheetId="6">#REF!</definedName>
    <definedName name="JOs">#REF!</definedName>
    <definedName name="N_A" localSheetId="0">#REF!</definedName>
    <definedName name="N_A" localSheetId="2">#REF!</definedName>
    <definedName name="N_A" localSheetId="3">#REF!</definedName>
    <definedName name="N_A" localSheetId="4">#REF!</definedName>
    <definedName name="N_A" localSheetId="5">#REF!</definedName>
    <definedName name="N_A" localSheetId="6">#REF!</definedName>
    <definedName name="N_A">#REF!</definedName>
    <definedName name="Y_N" localSheetId="0">#REF!</definedName>
    <definedName name="Y_N" localSheetId="2">#REF!</definedName>
    <definedName name="Y_N" localSheetId="3">#REF!</definedName>
    <definedName name="Y_N" localSheetId="4">#REF!</definedName>
    <definedName name="Y_N" localSheetId="5">#REF!</definedName>
    <definedName name="Y_N" localSheetId="6">#REF!</definedName>
    <definedName name="Y_N">#REF!</definedName>
    <definedName name="Year" localSheetId="0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>#REF!</definedName>
    <definedName name="YN" localSheetId="0">#REF!</definedName>
    <definedName name="YN" localSheetId="2">#REF!</definedName>
    <definedName name="YN" localSheetId="3">#REF!</definedName>
    <definedName name="YN" localSheetId="4">#REF!</definedName>
    <definedName name="YN" localSheetId="5">#REF!</definedName>
    <definedName name="YN" localSheetId="6">#REF!</definedName>
    <definedName name="YN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5" i="37" l="1"/>
  <c r="S15" i="37"/>
  <c r="R15" i="37"/>
  <c r="Q15" i="37"/>
  <c r="T14" i="37"/>
  <c r="S14" i="37"/>
  <c r="R14" i="37"/>
  <c r="Q14" i="37"/>
  <c r="T13" i="37"/>
  <c r="S13" i="37"/>
  <c r="R13" i="37"/>
  <c r="Q13" i="37"/>
  <c r="T12" i="37"/>
  <c r="S12" i="37"/>
  <c r="R12" i="37"/>
  <c r="Q12" i="37"/>
  <c r="T11" i="37"/>
  <c r="S11" i="37"/>
  <c r="R11" i="37"/>
  <c r="Q11" i="37"/>
  <c r="T10" i="37"/>
  <c r="S10" i="37"/>
  <c r="R10" i="37"/>
  <c r="Q10" i="37"/>
  <c r="T9" i="37"/>
  <c r="S9" i="37"/>
  <c r="R9" i="37"/>
  <c r="Q9" i="37"/>
  <c r="T8" i="37"/>
  <c r="S8" i="37"/>
  <c r="R8" i="37"/>
  <c r="Q8" i="37"/>
  <c r="Q7" i="37"/>
  <c r="T7" i="37" s="1"/>
  <c r="Q6" i="37"/>
  <c r="T6" i="37" s="1"/>
  <c r="Q5" i="37"/>
  <c r="T5" i="37" s="1"/>
  <c r="Q4" i="37"/>
  <c r="S4" i="37" s="1"/>
  <c r="P16" i="37"/>
  <c r="O16" i="37"/>
  <c r="N16" i="37"/>
  <c r="V15" i="37"/>
  <c r="V14" i="37"/>
  <c r="V13" i="37"/>
  <c r="V12" i="37"/>
  <c r="V11" i="37"/>
  <c r="V10" i="37"/>
  <c r="V9" i="37"/>
  <c r="V8" i="37"/>
  <c r="H15" i="37"/>
  <c r="H14" i="37"/>
  <c r="H13" i="37"/>
  <c r="H12" i="37"/>
  <c r="H11" i="37"/>
  <c r="H10" i="37"/>
  <c r="H9" i="37"/>
  <c r="H8" i="37"/>
  <c r="G15" i="37"/>
  <c r="G14" i="37"/>
  <c r="G13" i="37"/>
  <c r="G12" i="37"/>
  <c r="G11" i="37"/>
  <c r="G10" i="37"/>
  <c r="G9" i="37"/>
  <c r="G8" i="37"/>
  <c r="D16" i="37"/>
  <c r="E15" i="37"/>
  <c r="E14" i="37"/>
  <c r="E13" i="37"/>
  <c r="E12" i="37"/>
  <c r="E11" i="37"/>
  <c r="E10" i="37"/>
  <c r="E9" i="37"/>
  <c r="E8" i="37"/>
  <c r="E7" i="37"/>
  <c r="G7" i="37" s="1"/>
  <c r="E6" i="37"/>
  <c r="G6" i="37" s="1"/>
  <c r="E4" i="37"/>
  <c r="G4" i="37" s="1"/>
  <c r="E5" i="37"/>
  <c r="H5" i="37" s="1"/>
  <c r="M15" i="37"/>
  <c r="L15" i="37"/>
  <c r="M14" i="37"/>
  <c r="L14" i="37"/>
  <c r="M13" i="37"/>
  <c r="L13" i="37"/>
  <c r="M12" i="37"/>
  <c r="L12" i="37"/>
  <c r="M11" i="37"/>
  <c r="L11" i="37"/>
  <c r="M10" i="37"/>
  <c r="L10" i="37"/>
  <c r="M9" i="37"/>
  <c r="L9" i="37"/>
  <c r="M8" i="37"/>
  <c r="L8" i="37"/>
  <c r="L7" i="37"/>
  <c r="L4" i="37"/>
  <c r="L5" i="37"/>
  <c r="F15" i="37"/>
  <c r="F14" i="37"/>
  <c r="F13" i="37"/>
  <c r="F12" i="37"/>
  <c r="F11" i="37"/>
  <c r="F10" i="37"/>
  <c r="F9" i="37"/>
  <c r="F8" i="37"/>
  <c r="F7" i="37"/>
  <c r="F6" i="37"/>
  <c r="K4" i="37"/>
  <c r="M4" i="37" s="1"/>
  <c r="K8" i="37"/>
  <c r="K7" i="37"/>
  <c r="M7" i="37" s="1"/>
  <c r="K6" i="37"/>
  <c r="M6" i="37" s="1"/>
  <c r="K5" i="37"/>
  <c r="M5" i="37" s="1"/>
  <c r="D16" i="40"/>
  <c r="C16" i="40"/>
  <c r="B16" i="40"/>
  <c r="J15" i="40"/>
  <c r="H15" i="40"/>
  <c r="G15" i="40"/>
  <c r="F15" i="40"/>
  <c r="E15" i="40"/>
  <c r="J14" i="40"/>
  <c r="H14" i="40"/>
  <c r="G14" i="40"/>
  <c r="F14" i="40"/>
  <c r="E14" i="40"/>
  <c r="J13" i="40"/>
  <c r="H13" i="40"/>
  <c r="G13" i="40"/>
  <c r="F13" i="40"/>
  <c r="E13" i="40"/>
  <c r="J12" i="40"/>
  <c r="H12" i="40"/>
  <c r="G12" i="40"/>
  <c r="F12" i="40"/>
  <c r="E12" i="40"/>
  <c r="J11" i="40"/>
  <c r="H11" i="40"/>
  <c r="G11" i="40"/>
  <c r="F11" i="40"/>
  <c r="E11" i="40"/>
  <c r="J10" i="40"/>
  <c r="H10" i="40"/>
  <c r="G10" i="40"/>
  <c r="F10" i="40"/>
  <c r="E10" i="40"/>
  <c r="J9" i="40"/>
  <c r="H9" i="40"/>
  <c r="G9" i="40"/>
  <c r="F9" i="40"/>
  <c r="E9" i="40"/>
  <c r="J8" i="40"/>
  <c r="H8" i="40"/>
  <c r="G8" i="40"/>
  <c r="F8" i="40"/>
  <c r="E8" i="40"/>
  <c r="E7" i="40"/>
  <c r="H7" i="40" s="1"/>
  <c r="H6" i="40"/>
  <c r="G6" i="40"/>
  <c r="J6" i="40" s="1"/>
  <c r="E6" i="40"/>
  <c r="F6" i="40" s="1"/>
  <c r="H5" i="40"/>
  <c r="E5" i="40"/>
  <c r="G5" i="40" s="1"/>
  <c r="E4" i="40"/>
  <c r="E16" i="40" s="1"/>
  <c r="H15" i="35"/>
  <c r="H14" i="35"/>
  <c r="H13" i="35"/>
  <c r="H12" i="35"/>
  <c r="H11" i="35"/>
  <c r="H10" i="35"/>
  <c r="H9" i="35"/>
  <c r="H8" i="35"/>
  <c r="J15" i="8"/>
  <c r="H15" i="8"/>
  <c r="G15" i="8"/>
  <c r="F15" i="8"/>
  <c r="J14" i="8"/>
  <c r="H14" i="8"/>
  <c r="G14" i="8"/>
  <c r="F14" i="8"/>
  <c r="J13" i="8"/>
  <c r="H13" i="8"/>
  <c r="G13" i="8"/>
  <c r="F13" i="8"/>
  <c r="J12" i="8"/>
  <c r="H12" i="8"/>
  <c r="G12" i="8"/>
  <c r="F12" i="8"/>
  <c r="J11" i="8"/>
  <c r="H11" i="8"/>
  <c r="G11" i="8"/>
  <c r="F11" i="8"/>
  <c r="J10" i="8"/>
  <c r="H10" i="8"/>
  <c r="G10" i="8"/>
  <c r="F10" i="8"/>
  <c r="J9" i="8"/>
  <c r="H9" i="8"/>
  <c r="G9" i="8"/>
  <c r="F9" i="8"/>
  <c r="J8" i="8"/>
  <c r="H8" i="8"/>
  <c r="G8" i="8"/>
  <c r="F8" i="8"/>
  <c r="D16" i="8"/>
  <c r="E7" i="8"/>
  <c r="H7" i="8" s="1"/>
  <c r="E6" i="8"/>
  <c r="H6" i="8" s="1"/>
  <c r="E5" i="8"/>
  <c r="H5" i="8" s="1"/>
  <c r="E4" i="8"/>
  <c r="H4" i="8" s="1"/>
  <c r="F7" i="40" l="1"/>
  <c r="T4" i="37"/>
  <c r="G7" i="40"/>
  <c r="J7" i="40" s="1"/>
  <c r="L6" i="37"/>
  <c r="F4" i="37"/>
  <c r="R4" i="37"/>
  <c r="H4" i="37"/>
  <c r="H6" i="37"/>
  <c r="V6" i="37" s="1"/>
  <c r="H7" i="37"/>
  <c r="V7" i="37" s="1"/>
  <c r="R5" i="37"/>
  <c r="R6" i="37"/>
  <c r="R7" i="37"/>
  <c r="S5" i="37"/>
  <c r="S6" i="37"/>
  <c r="S7" i="37"/>
  <c r="Q16" i="37"/>
  <c r="R16" i="37" s="1"/>
  <c r="F5" i="37"/>
  <c r="G5" i="37"/>
  <c r="F16" i="40"/>
  <c r="G16" i="40"/>
  <c r="H16" i="40"/>
  <c r="F4" i="40"/>
  <c r="G4" i="40"/>
  <c r="F5" i="40"/>
  <c r="J5" i="40" s="1"/>
  <c r="H4" i="40"/>
  <c r="K15" i="37"/>
  <c r="K14" i="37"/>
  <c r="K13" i="37"/>
  <c r="K12" i="37"/>
  <c r="K11" i="37"/>
  <c r="K10" i="37"/>
  <c r="K9" i="37"/>
  <c r="K16" i="37" s="1"/>
  <c r="I16" i="37"/>
  <c r="J16" i="37"/>
  <c r="C16" i="37"/>
  <c r="E16" i="37"/>
  <c r="C16" i="39"/>
  <c r="D4" i="39"/>
  <c r="F4" i="39" s="1"/>
  <c r="D5" i="39"/>
  <c r="F5" i="39" s="1"/>
  <c r="D6" i="39"/>
  <c r="D7" i="39"/>
  <c r="E7" i="39" s="1"/>
  <c r="D8" i="39"/>
  <c r="D9" i="39"/>
  <c r="D16" i="39" s="1"/>
  <c r="F16" i="39" s="1"/>
  <c r="D10" i="39"/>
  <c r="D11" i="39"/>
  <c r="D12" i="39"/>
  <c r="D13" i="39"/>
  <c r="D14" i="39"/>
  <c r="D15" i="39"/>
  <c r="B16" i="39"/>
  <c r="H15" i="39"/>
  <c r="F15" i="39"/>
  <c r="E15" i="39"/>
  <c r="H14" i="39"/>
  <c r="F14" i="39"/>
  <c r="E14" i="39"/>
  <c r="H13" i="39"/>
  <c r="F13" i="39"/>
  <c r="E13" i="39"/>
  <c r="H12" i="39"/>
  <c r="F12" i="39"/>
  <c r="E12" i="39"/>
  <c r="H11" i="39"/>
  <c r="F11" i="39"/>
  <c r="E11" i="39"/>
  <c r="H10" i="39"/>
  <c r="F10" i="39"/>
  <c r="E10" i="39"/>
  <c r="F9" i="39"/>
  <c r="E9" i="39"/>
  <c r="H9" i="39"/>
  <c r="F8" i="39"/>
  <c r="E8" i="39"/>
  <c r="H8" i="39"/>
  <c r="F7" i="39"/>
  <c r="F6" i="39"/>
  <c r="E6" i="39"/>
  <c r="E5" i="39"/>
  <c r="C16" i="38"/>
  <c r="D4" i="38"/>
  <c r="F4" i="38" s="1"/>
  <c r="D5" i="38"/>
  <c r="D6" i="38"/>
  <c r="D7" i="38"/>
  <c r="F7" i="38" s="1"/>
  <c r="D8" i="38"/>
  <c r="D9" i="38"/>
  <c r="D10" i="38"/>
  <c r="D11" i="38"/>
  <c r="D12" i="38"/>
  <c r="D13" i="38"/>
  <c r="D14" i="38"/>
  <c r="D15" i="38"/>
  <c r="B16" i="38"/>
  <c r="H15" i="38"/>
  <c r="F15" i="38"/>
  <c r="E15" i="38"/>
  <c r="H14" i="38"/>
  <c r="F14" i="38"/>
  <c r="E14" i="38"/>
  <c r="H13" i="38"/>
  <c r="F13" i="38"/>
  <c r="E13" i="38"/>
  <c r="H12" i="38"/>
  <c r="F12" i="38"/>
  <c r="E12" i="38"/>
  <c r="H11" i="38"/>
  <c r="F11" i="38"/>
  <c r="E11" i="38"/>
  <c r="H10" i="38"/>
  <c r="F10" i="38"/>
  <c r="E10" i="38"/>
  <c r="H9" i="38"/>
  <c r="F9" i="38"/>
  <c r="E9" i="38"/>
  <c r="F8" i="38"/>
  <c r="E8" i="38"/>
  <c r="H8" i="38"/>
  <c r="F5" i="38"/>
  <c r="E5" i="38"/>
  <c r="E4" i="38"/>
  <c r="D9" i="36"/>
  <c r="E9" i="36"/>
  <c r="F9" i="36"/>
  <c r="B16" i="37"/>
  <c r="D15" i="36"/>
  <c r="F15" i="36"/>
  <c r="F14" i="36"/>
  <c r="F13" i="36"/>
  <c r="F12" i="36"/>
  <c r="F11" i="36"/>
  <c r="F10" i="36"/>
  <c r="D8" i="36"/>
  <c r="F8" i="36"/>
  <c r="D7" i="36"/>
  <c r="F7" i="36"/>
  <c r="D6" i="36"/>
  <c r="F6" i="36"/>
  <c r="D5" i="36"/>
  <c r="F5" i="36"/>
  <c r="D4" i="36"/>
  <c r="F4" i="36"/>
  <c r="E15" i="36"/>
  <c r="E14" i="36"/>
  <c r="D14" i="36"/>
  <c r="E13" i="36"/>
  <c r="D13" i="36"/>
  <c r="E12" i="36"/>
  <c r="D12" i="36"/>
  <c r="E11" i="36"/>
  <c r="D11" i="36"/>
  <c r="E10" i="36"/>
  <c r="D10" i="36"/>
  <c r="E8" i="36"/>
  <c r="E7" i="36"/>
  <c r="E6" i="36"/>
  <c r="E5" i="36"/>
  <c r="E4" i="36"/>
  <c r="C16" i="36"/>
  <c r="B16" i="36"/>
  <c r="H15" i="36"/>
  <c r="H14" i="36"/>
  <c r="H13" i="36"/>
  <c r="H12" i="36"/>
  <c r="H11" i="36"/>
  <c r="H10" i="36"/>
  <c r="H9" i="36"/>
  <c r="H8" i="36"/>
  <c r="H7" i="36"/>
  <c r="H6" i="36"/>
  <c r="H5" i="36"/>
  <c r="H4" i="36"/>
  <c r="F15" i="35"/>
  <c r="F14" i="35"/>
  <c r="F13" i="35"/>
  <c r="F12" i="35"/>
  <c r="F11" i="35"/>
  <c r="F10" i="35"/>
  <c r="F9" i="35"/>
  <c r="D8" i="35"/>
  <c r="F8" i="35"/>
  <c r="D7" i="35"/>
  <c r="D6" i="35"/>
  <c r="F6" i="35" s="1"/>
  <c r="D4" i="35"/>
  <c r="F4" i="35" s="1"/>
  <c r="D5" i="35"/>
  <c r="F5" i="35"/>
  <c r="D15" i="35"/>
  <c r="D14" i="35"/>
  <c r="D13" i="35"/>
  <c r="D12" i="35"/>
  <c r="D11" i="35"/>
  <c r="D10" i="35"/>
  <c r="D9" i="35"/>
  <c r="E15" i="35"/>
  <c r="E14" i="35"/>
  <c r="E13" i="35"/>
  <c r="E12" i="35"/>
  <c r="E11" i="35"/>
  <c r="E9" i="35"/>
  <c r="E8" i="35"/>
  <c r="E5" i="35"/>
  <c r="E10" i="35"/>
  <c r="C16" i="35"/>
  <c r="B16" i="35"/>
  <c r="C16" i="8"/>
  <c r="F6" i="8"/>
  <c r="E8" i="8"/>
  <c r="E9" i="8"/>
  <c r="E10" i="8"/>
  <c r="E11" i="8"/>
  <c r="E12" i="8"/>
  <c r="E13" i="8"/>
  <c r="E14" i="8"/>
  <c r="E15" i="8"/>
  <c r="B16" i="8"/>
  <c r="G7" i="8"/>
  <c r="F7" i="8"/>
  <c r="G6" i="8"/>
  <c r="G4" i="8"/>
  <c r="F4" i="8"/>
  <c r="F5" i="8"/>
  <c r="H5" i="35" l="1"/>
  <c r="H5" i="39"/>
  <c r="M16" i="37"/>
  <c r="E6" i="35"/>
  <c r="H6" i="35" s="1"/>
  <c r="D16" i="36"/>
  <c r="F16" i="36" s="1"/>
  <c r="L16" i="37"/>
  <c r="E16" i="8"/>
  <c r="H16" i="8" s="1"/>
  <c r="H5" i="38"/>
  <c r="D16" i="38"/>
  <c r="E16" i="38" s="1"/>
  <c r="E7" i="38"/>
  <c r="H7" i="38" s="1"/>
  <c r="H4" i="38"/>
  <c r="H6" i="39"/>
  <c r="E16" i="39"/>
  <c r="H16" i="39" s="1"/>
  <c r="H7" i="39"/>
  <c r="V5" i="37"/>
  <c r="F16" i="37"/>
  <c r="G16" i="37"/>
  <c r="H16" i="37"/>
  <c r="S16" i="37"/>
  <c r="T16" i="37"/>
  <c r="J4" i="8"/>
  <c r="J16" i="40"/>
  <c r="J4" i="40"/>
  <c r="F7" i="35"/>
  <c r="H7" i="35" s="1"/>
  <c r="D16" i="35"/>
  <c r="E16" i="35" s="1"/>
  <c r="J6" i="8"/>
  <c r="J7" i="8"/>
  <c r="G16" i="8"/>
  <c r="F16" i="8"/>
  <c r="E16" i="36"/>
  <c r="H16" i="36" s="1"/>
  <c r="F16" i="38"/>
  <c r="G5" i="8"/>
  <c r="J5" i="8" s="1"/>
  <c r="E7" i="35"/>
  <c r="E6" i="38"/>
  <c r="E4" i="39"/>
  <c r="H4" i="39" s="1"/>
  <c r="E4" i="35"/>
  <c r="H4" i="35" s="1"/>
  <c r="F6" i="38"/>
  <c r="H16" i="38" l="1"/>
  <c r="H6" i="38"/>
  <c r="V16" i="37"/>
  <c r="F16" i="35"/>
  <c r="H16" i="35" s="1"/>
  <c r="J16" i="8"/>
</calcChain>
</file>

<file path=xl/sharedStrings.xml><?xml version="1.0" encoding="utf-8"?>
<sst xmlns="http://schemas.openxmlformats.org/spreadsheetml/2006/main" count="139" uniqueCount="56">
  <si>
    <t>Year</t>
  </si>
  <si>
    <t>Total:</t>
  </si>
  <si>
    <t>Insert Year</t>
  </si>
  <si>
    <t>Total Divorce Cases Filed by Men</t>
  </si>
  <si>
    <t>Total Divorce Cases Filed by Women</t>
  </si>
  <si>
    <t>Total Divorce Cases Filed</t>
  </si>
  <si>
    <t>% of Divorce Cases Filed by Men</t>
  </si>
  <si>
    <t xml:space="preserve">% of Divorce Cases Filed by Women </t>
  </si>
  <si>
    <t>Total Maintenance Cases Filed by Men</t>
  </si>
  <si>
    <t>Total Maintenance Cases Filed by Women</t>
  </si>
  <si>
    <t>Total Maintenance Cases Filed</t>
  </si>
  <si>
    <t>3 - Sex of Offender in Rape Cases</t>
  </si>
  <si>
    <t xml:space="preserve">% of Maintenance Cases Filed by Women </t>
  </si>
  <si>
    <t>% of Maintenance Cases Filed by Men</t>
  </si>
  <si>
    <t>Total Restraining Order Cases Filed by Women</t>
  </si>
  <si>
    <t xml:space="preserve">% of Restraining Order Cases Filed by Women </t>
  </si>
  <si>
    <t>% of Restraining Order Cases Filed by Men</t>
  </si>
  <si>
    <t>Total Rape Cases Filed</t>
  </si>
  <si>
    <t>Total Restraining Order Cases Filed by Men</t>
  </si>
  <si>
    <t>Rape Cases Filed where Alleged Perpetrator is Male</t>
  </si>
  <si>
    <t>Rape Cases Filed where Alleged Perpetrator is Female</t>
  </si>
  <si>
    <t>% of Rape Cases Filed where Alleged Perpetrator is Female</t>
  </si>
  <si>
    <t>% of Rape Cases Filed where Alleged Perpetrator is Male</t>
  </si>
  <si>
    <t>Total  Restraining Order Cases Filed</t>
  </si>
  <si>
    <t>5 - Child Custody Cases Filed by Sex of the Applicant Party</t>
  </si>
  <si>
    <t>Total Child Custody Cases Filed by Women</t>
  </si>
  <si>
    <t>Total Child Custody Filed by Men</t>
  </si>
  <si>
    <t>Total Child Custody Filed</t>
  </si>
  <si>
    <t xml:space="preserve">% of Child Custody Cases Filed by Women </t>
  </si>
  <si>
    <t>% of Child Custody Cases Filed by Men</t>
  </si>
  <si>
    <t>Total  Restraining Order Cases Decided</t>
  </si>
  <si>
    <t>1 - Divorce Cases Filed by Sex CoCP</t>
  </si>
  <si>
    <t>4 -  Civil Domestic Abuse Restraining Order FPA (Filed by Victim) in the CoCP</t>
  </si>
  <si>
    <t>Temporary Restraining Order Cases Granted</t>
  </si>
  <si>
    <t>Temporary Restraining Order Cases Not Granted</t>
  </si>
  <si>
    <t>% of Temporary Restraining Order Cases Granted</t>
  </si>
  <si>
    <t>% of Temporary Restraining Order Cases Not Granted</t>
  </si>
  <si>
    <t>6 -  Family Protection Act Criminal Charges (Filed by the ROP)</t>
  </si>
  <si>
    <t xml:space="preserve"> Family Protection Act Criminal Charges Filed by the RoP in the Supreme Court </t>
  </si>
  <si>
    <t xml:space="preserve"> Family Protection Act Criminal Charges Filed by the RoP in the CoCP</t>
  </si>
  <si>
    <t>Total  Family Protection Act Criminal Charges Filed</t>
  </si>
  <si>
    <t xml:space="preserve">% of Family Protection Act Criminal Charges in the Supreme Court </t>
  </si>
  <si>
    <t>% of  Family Protection Act Criminal Chargesin the CoCP</t>
  </si>
  <si>
    <t>2 - Child Support Cases Filed by Sex in the CoCP</t>
  </si>
  <si>
    <t>Total Divorce Cases Filed Jointly</t>
  </si>
  <si>
    <t>% of Divorce Cases Filed Jointly</t>
  </si>
  <si>
    <t>Total Restraining Order Cases Filed by Multiple Victims Male and Female</t>
  </si>
  <si>
    <t>% of Restraining Order Cases Filed by Multiple Victims Male and Female</t>
  </si>
  <si>
    <r>
      <t xml:space="preserve"> </t>
    </r>
    <r>
      <rPr>
        <b/>
        <sz val="10"/>
        <color rgb="FF000000"/>
        <rFont val="Arial"/>
        <family val="2"/>
      </rPr>
      <t xml:space="preserve"> </t>
    </r>
  </si>
  <si>
    <t>Total  Protective Order Cases Finalised</t>
  </si>
  <si>
    <t>% of Temporary Restraining Order Terminated by Petitioner and/or Lapsed</t>
  </si>
  <si>
    <t>Total Protective Orders Granted</t>
  </si>
  <si>
    <t>Total Temporary Restraining Order Terminated by Petitioner and/or Lapsed</t>
  </si>
  <si>
    <t>Total Protective Orders Not Granted</t>
  </si>
  <si>
    <t>% Protective Orders Not Granted</t>
  </si>
  <si>
    <t>% Protective Orders Granted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</si>
</sst>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0" fontId="2" fillId="3" borderId="3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0" fontId="3" fillId="3" borderId="7" xfId="1" applyNumberFormat="1" applyFont="1" applyFill="1" applyBorder="1" applyAlignment="1">
      <alignment horizontal="center" vertical="center"/>
    </xf>
    <xf numFmtId="10" fontId="3" fillId="3" borderId="8" xfId="1" applyNumberFormat="1" applyFont="1" applyFill="1" applyBorder="1" applyAlignment="1">
      <alignment horizontal="center" vertical="center"/>
    </xf>
    <xf numFmtId="10" fontId="3" fillId="3" borderId="7" xfId="1" applyNumberFormat="1" applyFont="1" applyFill="1" applyBorder="1" applyAlignment="1" applyProtection="1">
      <alignment horizontal="center" vertical="center" wrapText="1"/>
    </xf>
    <xf numFmtId="10" fontId="3" fillId="6" borderId="2" xfId="0" applyNumberFormat="1" applyFont="1" applyFill="1" applyBorder="1"/>
    <xf numFmtId="0" fontId="2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</xf>
    <xf numFmtId="10" fontId="5" fillId="3" borderId="7" xfId="1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10" fontId="11" fillId="3" borderId="3" xfId="1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wrapText="1"/>
    </xf>
    <xf numFmtId="0" fontId="13" fillId="0" borderId="0" xfId="0" applyFont="1"/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Percentage of Divorce Cases Filed in </a:t>
            </a:r>
            <a:r>
              <a:rPr lang="en-AU" sz="1600" b="1" i="0" u="none" strike="noStrike" baseline="0">
                <a:effectLst/>
              </a:rPr>
              <a:t>the Court of Common Pleas</a:t>
            </a:r>
            <a:r>
              <a:rPr lang="en-AU" sz="1600" b="1" i="0" u="none" strike="noStrike" baseline="0"/>
              <a:t> </a:t>
            </a:r>
            <a:r>
              <a:rPr lang="en-AU" sz="1600" b="1" i="0" baseline="0">
                <a:effectLst/>
              </a:rPr>
              <a:t>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24280423555803299"/>
          <c:w val="0.84424114583333298"/>
          <c:h val="0.46041520467836256"/>
        </c:manualLayout>
      </c:layout>
      <c:lineChart>
        <c:grouping val="standard"/>
        <c:varyColors val="0"/>
        <c:ser>
          <c:idx val="1"/>
          <c:order val="0"/>
          <c:tx>
            <c:strRef>
              <c:f>'1a-Divorce Cases Filed (CoCP)'!$F$3</c:f>
              <c:strCache>
                <c:ptCount val="1"/>
                <c:pt idx="0">
                  <c:v>% of Divorce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(CoCP)'!$F$4:$F$15</c:f>
              <c:numCache>
                <c:formatCode>0.00%</c:formatCode>
                <c:ptCount val="12"/>
                <c:pt idx="0">
                  <c:v>0.7</c:v>
                </c:pt>
                <c:pt idx="1">
                  <c:v>0.5625</c:v>
                </c:pt>
                <c:pt idx="2">
                  <c:v>0.66666666666666663</c:v>
                </c:pt>
                <c:pt idx="3">
                  <c:v>0.78787878787878785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A-4921-895D-D59A07F8E2EF}"/>
            </c:ext>
          </c:extLst>
        </c:ser>
        <c:ser>
          <c:idx val="0"/>
          <c:order val="1"/>
          <c:tx>
            <c:strRef>
              <c:f>'1a-Divorce Cases Filed (CoCP)'!$G$3</c:f>
              <c:strCache>
                <c:ptCount val="1"/>
                <c:pt idx="0">
                  <c:v>% of Divorce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(CoCP)'!$G$4:$G$15</c:f>
              <c:numCache>
                <c:formatCode>0.00%</c:formatCode>
                <c:ptCount val="12"/>
                <c:pt idx="0">
                  <c:v>0.3</c:v>
                </c:pt>
                <c:pt idx="1">
                  <c:v>0.4375</c:v>
                </c:pt>
                <c:pt idx="2">
                  <c:v>0.33333333333333331</c:v>
                </c:pt>
                <c:pt idx="3">
                  <c:v>0.21212121212121213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A-4921-895D-D59A07F8E2EF}"/>
            </c:ext>
          </c:extLst>
        </c:ser>
        <c:ser>
          <c:idx val="2"/>
          <c:order val="2"/>
          <c:tx>
            <c:strRef>
              <c:f>'1a-Divorce Cases Filed (CoCP)'!$H$3</c:f>
              <c:strCache>
                <c:ptCount val="1"/>
                <c:pt idx="0">
                  <c:v>% of Divorce Cases Filed Jointly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(CoCP)'!$H$4:$H$15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A-4921-895D-D59A07F8E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353072"/>
        <c:axId val="1414357968"/>
      </c:lineChart>
      <c:catAx>
        <c:axId val="141435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57968"/>
        <c:crosses val="autoZero"/>
        <c:auto val="1"/>
        <c:lblAlgn val="ctr"/>
        <c:lblOffset val="100"/>
        <c:noMultiLvlLbl val="0"/>
      </c:catAx>
      <c:valAx>
        <c:axId val="1414357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530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Offender in Rape Cases by Sex</a:t>
            </a:r>
            <a:r>
              <a:rPr lang="en-AU" sz="1600" b="1" i="0" baseline="0">
                <a:effectLst/>
              </a:rPr>
              <a:t> (as %)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659624852171"/>
          <c:y val="0.19792719298245601"/>
          <c:w val="0.84405845598280804"/>
          <c:h val="0.471858187134503"/>
        </c:manualLayout>
      </c:layout>
      <c:lineChart>
        <c:grouping val="standard"/>
        <c:varyColors val="0"/>
        <c:ser>
          <c:idx val="1"/>
          <c:order val="0"/>
          <c:tx>
            <c:strRef>
              <c:f>'3-Sex of Offender in Rape Cases'!$E$3</c:f>
              <c:strCache>
                <c:ptCount val="1"/>
                <c:pt idx="0">
                  <c:v>% of Rape Cases Filed where Alleged Perpetrator is 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Cases'!$E$4:$E$15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4-48F7-B545-9BB1E3DCDD55}"/>
            </c:ext>
          </c:extLst>
        </c:ser>
        <c:ser>
          <c:idx val="0"/>
          <c:order val="1"/>
          <c:tx>
            <c:strRef>
              <c:f>'3-Sex of Offender in Rape Cases'!$F$3</c:f>
              <c:strCache>
                <c:ptCount val="1"/>
                <c:pt idx="0">
                  <c:v>% of Rape Cases Filed where Alleged Perpetrator is 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4-48F7-B545-9BB1E3DC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09088"/>
        <c:axId val="1459005280"/>
      </c:lineChart>
      <c:catAx>
        <c:axId val="14590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5280"/>
        <c:crosses val="autoZero"/>
        <c:auto val="1"/>
        <c:lblAlgn val="ctr"/>
        <c:lblOffset val="100"/>
        <c:noMultiLvlLbl val="0"/>
      </c:catAx>
      <c:valAx>
        <c:axId val="1459005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9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Numbers of Rape Cases Filed in the Magistrates Court (by Sex of the Alleged Perpetrator)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'3-Sex of Offender in Rape Cases'!$C$3</c:f>
              <c:strCache>
                <c:ptCount val="1"/>
                <c:pt idx="0">
                  <c:v>Rape Cases Filed where Alleged Perpetrator is Male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'3-Sex of Offender in Rape Cases'!$C$4:$C$15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756-4E8A-8C28-444A63B30A96}"/>
            </c:ext>
          </c:extLst>
        </c:ser>
        <c:ser>
          <c:idx val="1"/>
          <c:order val="1"/>
          <c:tx>
            <c:strRef>
              <c:f>'3-Sex of Offender in Rape Cases'!$B$3</c:f>
              <c:strCache>
                <c:ptCount val="1"/>
                <c:pt idx="0">
                  <c:v>Rape Cases Filed where Alleged Perpetrator is Female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756-4E8A-8C28-444A63B3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59003648"/>
        <c:axId val="1459004192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'3-Sex of Offender in Rape Cases'!$D$4:$D$15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6-4E8A-8C28-444A63B3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03648"/>
        <c:axId val="1459004192"/>
      </c:lineChart>
      <c:catAx>
        <c:axId val="145900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4192"/>
        <c:crosses val="autoZero"/>
        <c:auto val="1"/>
        <c:lblAlgn val="ctr"/>
        <c:lblOffset val="100"/>
        <c:noMultiLvlLbl val="0"/>
      </c:catAx>
      <c:valAx>
        <c:axId val="14590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Offender in Rape Cases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'3-Sex of Offender in Rape Cases'!$C$3</c:f>
              <c:strCache>
                <c:ptCount val="1"/>
                <c:pt idx="0">
                  <c:v>Rape Cases Filed where Alleged Perpetrator is Male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'3-Sex of Offender in Rape Cases'!$C$4:$C$15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C7F-41C8-B7E5-509366F1BF35}"/>
            </c:ext>
          </c:extLst>
        </c:ser>
        <c:ser>
          <c:idx val="1"/>
          <c:order val="1"/>
          <c:tx>
            <c:strRef>
              <c:f>'3-Sex of Offender in Rape Cases'!$B$3</c:f>
              <c:strCache>
                <c:ptCount val="1"/>
                <c:pt idx="0">
                  <c:v>Rape Cases Filed where Alleged Perpetrator is Female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FC7F-41C8-B7E5-509366F1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205787728"/>
        <c:axId val="1205787184"/>
      </c:barChart>
      <c:catAx>
        <c:axId val="120578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787184"/>
        <c:crosses val="autoZero"/>
        <c:auto val="1"/>
        <c:lblAlgn val="ctr"/>
        <c:lblOffset val="100"/>
        <c:noMultiLvlLbl val="0"/>
      </c:catAx>
      <c:valAx>
        <c:axId val="120578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78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Restraining Order Cases Filed by Sex</a:t>
            </a:r>
            <a:r>
              <a:rPr lang="en-AU" sz="1600" b="1" i="0" baseline="0">
                <a:effectLst/>
              </a:rPr>
              <a:t> (as %)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16285369924409299"/>
          <c:w val="0.84424114583333298"/>
          <c:h val="0.50693129465648501"/>
        </c:manualLayout>
      </c:layout>
      <c:lineChart>
        <c:grouping val="standard"/>
        <c:varyColors val="0"/>
        <c:ser>
          <c:idx val="1"/>
          <c:order val="0"/>
          <c:tx>
            <c:strRef>
              <c:f>'4-Restraining Order by Sex'!$F$3</c:f>
              <c:strCache>
                <c:ptCount val="1"/>
                <c:pt idx="0">
                  <c:v>% of Restraining Order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Sex'!$F$4:$F$15</c:f>
              <c:numCache>
                <c:formatCode>0.00%</c:formatCode>
                <c:ptCount val="12"/>
                <c:pt idx="0">
                  <c:v>0</c:v>
                </c:pt>
                <c:pt idx="1">
                  <c:v>0.89655172413793105</c:v>
                </c:pt>
                <c:pt idx="2">
                  <c:v>0.8666666666666667</c:v>
                </c:pt>
                <c:pt idx="3">
                  <c:v>0.83783783783783783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3-447F-9927-3477A506F940}"/>
            </c:ext>
          </c:extLst>
        </c:ser>
        <c:ser>
          <c:idx val="0"/>
          <c:order val="1"/>
          <c:tx>
            <c:strRef>
              <c:f>'4-Restraining Order by Sex'!$G$3</c:f>
              <c:strCache>
                <c:ptCount val="1"/>
                <c:pt idx="0">
                  <c:v>% of Restraining Order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Sex'!$G$4:$G$15</c:f>
              <c:numCache>
                <c:formatCode>0.00%</c:formatCode>
                <c:ptCount val="12"/>
                <c:pt idx="0">
                  <c:v>0</c:v>
                </c:pt>
                <c:pt idx="1">
                  <c:v>0.10344827586206896</c:v>
                </c:pt>
                <c:pt idx="2">
                  <c:v>0.13333333333333333</c:v>
                </c:pt>
                <c:pt idx="3">
                  <c:v>0.16216216216216217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3-447F-9927-3477A506F940}"/>
            </c:ext>
          </c:extLst>
        </c:ser>
        <c:ser>
          <c:idx val="2"/>
          <c:order val="2"/>
          <c:tx>
            <c:strRef>
              <c:f>'4-Restraining Order by Sex'!$H$3</c:f>
              <c:strCache>
                <c:ptCount val="1"/>
                <c:pt idx="0">
                  <c:v>% of Restraining Order Cases Filed by Multiple Victims Male and Female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Sex'!$H$4:$H$15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33-447F-9927-3477A506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786640"/>
        <c:axId val="1205786096"/>
      </c:lineChart>
      <c:catAx>
        <c:axId val="120578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786096"/>
        <c:crosses val="autoZero"/>
        <c:auto val="1"/>
        <c:lblAlgn val="ctr"/>
        <c:lblOffset val="100"/>
        <c:noMultiLvlLbl val="0"/>
      </c:catAx>
      <c:valAx>
        <c:axId val="1205786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7866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Restraining Order Cases Filed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'4-Restraining Order by Sex'!$B$3</c:f>
              <c:strCache>
                <c:ptCount val="1"/>
                <c:pt idx="0">
                  <c:v>Total Restraining Order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Sex'!$B$4:$B$15</c:f>
              <c:numCache>
                <c:formatCode>General</c:formatCode>
                <c:ptCount val="12"/>
                <c:pt idx="0">
                  <c:v>0</c:v>
                </c:pt>
                <c:pt idx="1">
                  <c:v>26</c:v>
                </c:pt>
                <c:pt idx="2">
                  <c:v>26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D-4A43-A755-205131AF2EAA}"/>
            </c:ext>
          </c:extLst>
        </c:ser>
        <c:ser>
          <c:idx val="0"/>
          <c:order val="1"/>
          <c:tx>
            <c:strRef>
              <c:f>'4-Restraining Order by Sex'!$C$3</c:f>
              <c:strCache>
                <c:ptCount val="1"/>
                <c:pt idx="0">
                  <c:v>Total Restraining Order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Sex'!$C$4:$C$15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D-4A43-A755-205131AF2EAA}"/>
            </c:ext>
          </c:extLst>
        </c:ser>
        <c:ser>
          <c:idx val="3"/>
          <c:order val="2"/>
          <c:tx>
            <c:strRef>
              <c:f>'4-Restraining Order by Sex'!$D$3</c:f>
              <c:strCache>
                <c:ptCount val="1"/>
                <c:pt idx="0">
                  <c:v>Total Restraining Order Cases Filed by Multiple Victims Male and Female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F2ED-4A43-A755-205131AF2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3046496"/>
        <c:axId val="1213047040"/>
      </c:barChart>
      <c:lineChart>
        <c:grouping val="standard"/>
        <c:varyColors val="0"/>
        <c:ser>
          <c:idx val="2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Sex'!$E$4:$E$15</c:f>
              <c:numCache>
                <c:formatCode>General</c:formatCode>
                <c:ptCount val="12"/>
                <c:pt idx="0">
                  <c:v>0</c:v>
                </c:pt>
                <c:pt idx="1">
                  <c:v>29</c:v>
                </c:pt>
                <c:pt idx="2">
                  <c:v>30</c:v>
                </c:pt>
                <c:pt idx="3">
                  <c:v>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ED-4A43-A755-205131AF2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046496"/>
        <c:axId val="1213047040"/>
      </c:lineChart>
      <c:catAx>
        <c:axId val="12130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047040"/>
        <c:crosses val="autoZero"/>
        <c:auto val="1"/>
        <c:lblAlgn val="ctr"/>
        <c:lblOffset val="100"/>
        <c:noMultiLvlLbl val="0"/>
      </c:catAx>
      <c:valAx>
        <c:axId val="121304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0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Restraining Order Cases Filed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'4-Restraining Order by Sex'!$B$3</c:f>
              <c:strCache>
                <c:ptCount val="1"/>
                <c:pt idx="0">
                  <c:v>Total Restraining Order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Sex'!$B$4:$B$15</c:f>
              <c:numCache>
                <c:formatCode>General</c:formatCode>
                <c:ptCount val="12"/>
                <c:pt idx="0">
                  <c:v>0</c:v>
                </c:pt>
                <c:pt idx="1">
                  <c:v>26</c:v>
                </c:pt>
                <c:pt idx="2">
                  <c:v>26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3-4C49-872D-AA47342A4AA8}"/>
            </c:ext>
          </c:extLst>
        </c:ser>
        <c:ser>
          <c:idx val="0"/>
          <c:order val="1"/>
          <c:tx>
            <c:strRef>
              <c:f>'4-Restraining Order by Sex'!$C$3</c:f>
              <c:strCache>
                <c:ptCount val="1"/>
                <c:pt idx="0">
                  <c:v>Total Restraining Order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Sex'!$C$4:$C$15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3-4C49-872D-AA47342A4AA8}"/>
            </c:ext>
          </c:extLst>
        </c:ser>
        <c:ser>
          <c:idx val="2"/>
          <c:order val="2"/>
          <c:tx>
            <c:strRef>
              <c:f>'4-Restraining Order by Sex'!$D$3</c:f>
              <c:strCache>
                <c:ptCount val="1"/>
                <c:pt idx="0">
                  <c:v>Total Restraining Order Cases Filed by Multiple Victims Male and Female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EF3-4C49-872D-AA47342A4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213045408"/>
        <c:axId val="1213576176"/>
      </c:barChart>
      <c:catAx>
        <c:axId val="121304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6176"/>
        <c:crosses val="autoZero"/>
        <c:auto val="1"/>
        <c:lblAlgn val="ctr"/>
        <c:lblOffset val="100"/>
        <c:noMultiLvlLbl val="0"/>
      </c:catAx>
      <c:valAx>
        <c:axId val="121357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04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Restraining Order Cases Granted / Not Granted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0958607971739E-2"/>
          <c:y val="0.159140058479532"/>
          <c:w val="0.89665065855925696"/>
          <c:h val="0.518072222222222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'4-Restraining Order by Sex'!$I$3</c:f>
              <c:strCache>
                <c:ptCount val="1"/>
                <c:pt idx="0">
                  <c:v>Temporary Restraining Order Cases Granted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Sex'!$I$4:$I$15</c:f>
              <c:numCache>
                <c:formatCode>General</c:formatCode>
                <c:ptCount val="12"/>
                <c:pt idx="0">
                  <c:v>0</c:v>
                </c:pt>
                <c:pt idx="1">
                  <c:v>28</c:v>
                </c:pt>
                <c:pt idx="2">
                  <c:v>34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5-454F-A342-56038DCE7843}"/>
            </c:ext>
          </c:extLst>
        </c:ser>
        <c:ser>
          <c:idx val="0"/>
          <c:order val="1"/>
          <c:tx>
            <c:strRef>
              <c:f>'4-Restraining Order by Sex'!$J$3</c:f>
              <c:strCache>
                <c:ptCount val="1"/>
                <c:pt idx="0">
                  <c:v>Temporary Restraining Order Cases Not Granted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Sex'!$J$4:$J$15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5-454F-A342-56038DCE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213573456"/>
        <c:axId val="1213577808"/>
      </c:barChart>
      <c:lineChart>
        <c:grouping val="standard"/>
        <c:varyColors val="0"/>
        <c:ser>
          <c:idx val="2"/>
          <c:order val="2"/>
          <c:tx>
            <c:strRef>
              <c:f>'4-Restraining Order by Sex'!$E$3</c:f>
              <c:strCache>
                <c:ptCount val="1"/>
                <c:pt idx="0">
                  <c:v>Total  Restraining Order Cases Filed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Sex'!$K$4:$K$15</c:f>
              <c:numCache>
                <c:formatCode>General</c:formatCode>
                <c:ptCount val="12"/>
                <c:pt idx="0">
                  <c:v>0</c:v>
                </c:pt>
                <c:pt idx="1">
                  <c:v>29</c:v>
                </c:pt>
                <c:pt idx="2">
                  <c:v>37</c:v>
                </c:pt>
                <c:pt idx="3">
                  <c:v>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5-454F-A342-56038DCE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573456"/>
        <c:axId val="1213577808"/>
      </c:lineChart>
      <c:catAx>
        <c:axId val="12135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7808"/>
        <c:crosses val="autoZero"/>
        <c:auto val="1"/>
        <c:lblAlgn val="ctr"/>
        <c:lblOffset val="100"/>
        <c:noMultiLvlLbl val="0"/>
      </c:catAx>
      <c:valAx>
        <c:axId val="121357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Restraining Order Cases Granted / Not Granted </a:t>
            </a:r>
            <a:r>
              <a:rPr lang="en-AU" sz="1600" b="1" i="0" baseline="0">
                <a:effectLst/>
              </a:rPr>
              <a:t>(as %)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16285369924409299"/>
          <c:w val="0.84424114583333298"/>
          <c:h val="0.50693129465648501"/>
        </c:manualLayout>
      </c:layout>
      <c:lineChart>
        <c:grouping val="standard"/>
        <c:varyColors val="0"/>
        <c:ser>
          <c:idx val="1"/>
          <c:order val="0"/>
          <c:tx>
            <c:strRef>
              <c:f>'4-Restraining Order by Sex'!$L$3</c:f>
              <c:strCache>
                <c:ptCount val="1"/>
                <c:pt idx="0">
                  <c:v>% of Temporary Restraining Order Cases Granted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9703993055555602E-2"/>
                  <c:y val="4.1906432748538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A1-4F1D-8E4B-6631E704B03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Sex'!$L$4:$L$15</c:f>
              <c:numCache>
                <c:formatCode>0.00%</c:formatCode>
                <c:ptCount val="12"/>
                <c:pt idx="0">
                  <c:v>0</c:v>
                </c:pt>
                <c:pt idx="1">
                  <c:v>0.96551724137931039</c:v>
                </c:pt>
                <c:pt idx="2">
                  <c:v>0.91891891891891897</c:v>
                </c:pt>
                <c:pt idx="3">
                  <c:v>0.91304347826086951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1-4F1D-8E4B-6631E704B03E}"/>
            </c:ext>
          </c:extLst>
        </c:ser>
        <c:ser>
          <c:idx val="0"/>
          <c:order val="1"/>
          <c:tx>
            <c:strRef>
              <c:f>'4-Restraining Order by Sex'!$M$3</c:f>
              <c:strCache>
                <c:ptCount val="1"/>
                <c:pt idx="0">
                  <c:v>% of Temporary Restraining Order Cases Not Granted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113715277777799E-2"/>
                  <c:y val="4.5619856362657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A1-4F1D-8E4B-6631E704B03E}"/>
                </c:ext>
              </c:extLst>
            </c:dLbl>
            <c:dLbl>
              <c:idx val="1"/>
              <c:layout>
                <c:manualLayout>
                  <c:x val="-3.9703993055555602E-2"/>
                  <c:y val="-3.6076002294735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A1-4F1D-8E4B-6631E704B03E}"/>
                </c:ext>
              </c:extLst>
            </c:dLbl>
            <c:dLbl>
              <c:idx val="2"/>
              <c:layout>
                <c:manualLayout>
                  <c:x val="-3.9703993055555602E-2"/>
                  <c:y val="-3.2362554173944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A1-4F1D-8E4B-6631E704B03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Sex'!$M$4:$M$15</c:f>
              <c:numCache>
                <c:formatCode>0.00%</c:formatCode>
                <c:ptCount val="12"/>
                <c:pt idx="0">
                  <c:v>0</c:v>
                </c:pt>
                <c:pt idx="1">
                  <c:v>3.4482758620689655E-2</c:v>
                </c:pt>
                <c:pt idx="2">
                  <c:v>8.1081081081081086E-2</c:v>
                </c:pt>
                <c:pt idx="3">
                  <c:v>8.6956521739130432E-2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A1-4F1D-8E4B-6631E704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572912"/>
        <c:axId val="1213574000"/>
      </c:lineChart>
      <c:catAx>
        <c:axId val="121357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4000"/>
        <c:crosses val="autoZero"/>
        <c:auto val="1"/>
        <c:lblAlgn val="ctr"/>
        <c:lblOffset val="100"/>
        <c:noMultiLvlLbl val="0"/>
      </c:catAx>
      <c:valAx>
        <c:axId val="12135740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29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Total  Protective Order Cases Finalised </a:t>
            </a:r>
            <a:r>
              <a:rPr lang="en-AU" sz="1600" b="1" i="0" baseline="0">
                <a:effectLst/>
              </a:rPr>
              <a:t>(as %)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16285369924409299"/>
          <c:w val="0.84424114583333298"/>
          <c:h val="0.50693129465648501"/>
        </c:manualLayout>
      </c:layout>
      <c:lineChart>
        <c:grouping val="standard"/>
        <c:varyColors val="0"/>
        <c:ser>
          <c:idx val="1"/>
          <c:order val="0"/>
          <c:tx>
            <c:strRef>
              <c:f>'4-Restraining Order by Sex'!$R$3</c:f>
              <c:strCache>
                <c:ptCount val="1"/>
                <c:pt idx="0">
                  <c:v>% of Temporary Restraining Order Terminated by Petitioner and/or Lapsed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Sex'!$R$4:$R$15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2-4BDF-9F3E-DDA5ED998C6B}"/>
            </c:ext>
          </c:extLst>
        </c:ser>
        <c:ser>
          <c:idx val="0"/>
          <c:order val="1"/>
          <c:tx>
            <c:strRef>
              <c:f>'4-Restraining Order by Sex'!$S$3</c:f>
              <c:strCache>
                <c:ptCount val="1"/>
                <c:pt idx="0">
                  <c:v>% Protective Orders Granted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Sex'!$S$4:$S$15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2-4BDF-9F3E-DDA5ED998C6B}"/>
            </c:ext>
          </c:extLst>
        </c:ser>
        <c:ser>
          <c:idx val="2"/>
          <c:order val="2"/>
          <c:tx>
            <c:strRef>
              <c:f>'4-Restraining Order by Sex'!$T$3</c:f>
              <c:strCache>
                <c:ptCount val="1"/>
                <c:pt idx="0">
                  <c:v>% Protective Orders Not Granted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Sex'!$T$4:$T$15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32-4BDF-9F3E-DDA5ED99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578352"/>
        <c:axId val="1213579440"/>
      </c:lineChart>
      <c:catAx>
        <c:axId val="12135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9440"/>
        <c:crosses val="autoZero"/>
        <c:auto val="1"/>
        <c:lblAlgn val="ctr"/>
        <c:lblOffset val="100"/>
        <c:noMultiLvlLbl val="0"/>
      </c:catAx>
      <c:valAx>
        <c:axId val="1213579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5783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Total  Protective Order Cases Finalised 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'4-Restraining Order by Sex'!$N$3</c:f>
              <c:strCache>
                <c:ptCount val="1"/>
                <c:pt idx="0">
                  <c:v>Total Temporary Restraining Order Terminated by Petitioner and/or Lapsed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'4-Restraining Order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'4-Restraining Order by Sex'!$N$4:$N$15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BBC-4EE6-B763-D49F38E5E442}"/>
            </c:ext>
          </c:extLst>
        </c:ser>
        <c:ser>
          <c:idx val="0"/>
          <c:order val="1"/>
          <c:tx>
            <c:strRef>
              <c:f>'4-Restraining Order by Sex'!$O$3</c:f>
              <c:strCache>
                <c:ptCount val="1"/>
                <c:pt idx="0">
                  <c:v>Total Protective Orders Granted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Sex'!$O$4:$O$15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BBC-4EE6-B763-D49F38E5E442}"/>
            </c:ext>
          </c:extLst>
        </c:ser>
        <c:ser>
          <c:idx val="3"/>
          <c:order val="2"/>
          <c:tx>
            <c:strRef>
              <c:f>'4-Restraining Order by Sex'!$P$3</c:f>
              <c:strCache>
                <c:ptCount val="1"/>
                <c:pt idx="0">
                  <c:v>Total Protective Orders Not Granted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Sex'!$P$4:$P$15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BBC-4EE6-B763-D49F38E5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3261968"/>
        <c:axId val="703262512"/>
      </c:barChart>
      <c:lineChart>
        <c:grouping val="standard"/>
        <c:varyColors val="0"/>
        <c:ser>
          <c:idx val="2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'4-Restraining Order by Sex'!$Q$4:$Q$15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BC-4EE6-B763-D49F38E5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261968"/>
        <c:axId val="703262512"/>
      </c:lineChart>
      <c:catAx>
        <c:axId val="70326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2512"/>
        <c:crosses val="autoZero"/>
        <c:auto val="1"/>
        <c:lblAlgn val="ctr"/>
        <c:lblOffset val="100"/>
        <c:noMultiLvlLbl val="0"/>
      </c:catAx>
      <c:valAx>
        <c:axId val="70326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Divorce Cases Filed in the Court of Common Pleas (by Sex of the Applicant Party)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'1a-Divorce Cases Filed (CoCP)'!$B$3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(CoCP)'!$B$4:$B$15</c:f>
              <c:numCache>
                <c:formatCode>General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2-4009-9DB0-7B88ABA9AAE1}"/>
            </c:ext>
          </c:extLst>
        </c:ser>
        <c:ser>
          <c:idx val="0"/>
          <c:order val="1"/>
          <c:tx>
            <c:strRef>
              <c:f>'1a-Divorce Cases Filed (CoCP)'!$C$3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(CoCP)'!$C$4:$C$15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2-4009-9DB0-7B88ABA9AAE1}"/>
            </c:ext>
          </c:extLst>
        </c:ser>
        <c:ser>
          <c:idx val="3"/>
          <c:order val="3"/>
          <c:tx>
            <c:strRef>
              <c:f>'1a-Divorce Cases Filed (CoCP)'!$D$3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662-4009-9DB0-7B88ABA9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354160"/>
        <c:axId val="1414355792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(CoCP)'!$E$4:$E$15</c:f>
              <c:numCache>
                <c:formatCode>General</c:formatCode>
                <c:ptCount val="12"/>
                <c:pt idx="0">
                  <c:v>30</c:v>
                </c:pt>
                <c:pt idx="1">
                  <c:v>16</c:v>
                </c:pt>
                <c:pt idx="2">
                  <c:v>24</c:v>
                </c:pt>
                <c:pt idx="3">
                  <c:v>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2-4009-9DB0-7B88ABA9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354160"/>
        <c:axId val="1414355792"/>
      </c:lineChart>
      <c:catAx>
        <c:axId val="141435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55792"/>
        <c:crosses val="autoZero"/>
        <c:auto val="1"/>
        <c:lblAlgn val="ctr"/>
        <c:lblOffset val="100"/>
        <c:noMultiLvlLbl val="0"/>
      </c:catAx>
      <c:valAx>
        <c:axId val="141435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5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Child Custody Cases Filed in the Court of Common Pleas (by Sex of the Applicant Party)</a:t>
            </a:r>
            <a:endParaRPr lang="en-AU" sz="1600">
              <a:effectLst/>
            </a:endParaRPr>
          </a:p>
        </c:rich>
      </c:tx>
      <c:layout>
        <c:manualLayout>
          <c:xMode val="edge"/>
          <c:yMode val="edge"/>
          <c:x val="0.114694965277778"/>
          <c:y val="1.48538098560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'5-Child Custody Cases'!$E$3</c:f>
              <c:strCache>
                <c:ptCount val="1"/>
                <c:pt idx="0">
                  <c:v>% of Child Custody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Cases'!$E$4:$E$15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9-4822-9FD9-E70D0544D3DB}"/>
            </c:ext>
          </c:extLst>
        </c:ser>
        <c:ser>
          <c:idx val="0"/>
          <c:order val="1"/>
          <c:tx>
            <c:strRef>
              <c:f>'5-Child Custody Cases'!$F$3</c:f>
              <c:strCache>
                <c:ptCount val="1"/>
                <c:pt idx="0">
                  <c:v>% of Child Custody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9-4822-9FD9-E70D0544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263056"/>
        <c:axId val="703261424"/>
      </c:lineChart>
      <c:catAx>
        <c:axId val="7032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1424"/>
        <c:crosses val="autoZero"/>
        <c:auto val="1"/>
        <c:lblAlgn val="ctr"/>
        <c:lblOffset val="100"/>
        <c:noMultiLvlLbl val="0"/>
      </c:catAx>
      <c:valAx>
        <c:axId val="703261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30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effectLst/>
              </a:rPr>
              <a:t>Number of Child Custody Cases Filed in the </a:t>
            </a:r>
            <a:r>
              <a:rPr lang="en-AU" sz="1600" b="1">
                <a:solidFill>
                  <a:schemeClr val="tx1"/>
                </a:solidFill>
                <a:effectLst/>
              </a:rPr>
              <a:t>Court</a:t>
            </a:r>
            <a:r>
              <a:rPr lang="en-AU" sz="1600" b="1" baseline="0">
                <a:solidFill>
                  <a:schemeClr val="tx1"/>
                </a:solidFill>
                <a:effectLst/>
              </a:rPr>
              <a:t> of Common Pleas</a:t>
            </a:r>
            <a:r>
              <a:rPr lang="en-AU" sz="1600" b="1">
                <a:solidFill>
                  <a:schemeClr val="tx1"/>
                </a:solidFill>
                <a:effectLst/>
              </a:rPr>
              <a:t> </a:t>
            </a:r>
            <a:r>
              <a:rPr lang="en-AU" sz="1600" b="1">
                <a:effectLst/>
              </a:rPr>
              <a:t> (by Sex of the Applicant Party)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'5-Child Custody Cases'!$B$3</c:f>
              <c:strCache>
                <c:ptCount val="1"/>
                <c:pt idx="0">
                  <c:v>Total Child Custody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Cases'!$B$4:$B$15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3-477E-A929-4556792587F1}"/>
            </c:ext>
          </c:extLst>
        </c:ser>
        <c:ser>
          <c:idx val="0"/>
          <c:order val="1"/>
          <c:tx>
            <c:strRef>
              <c:f>'5-Child Custody Cases'!$C$3</c:f>
              <c:strCache>
                <c:ptCount val="1"/>
                <c:pt idx="0">
                  <c:v>Total Child Custody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'5-Child Custody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3-477E-A929-45567925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3264144"/>
        <c:axId val="703265776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'5-Child Custody Cases'!$D$4:$D$15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3-477E-A929-45567925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264144"/>
        <c:axId val="703265776"/>
      </c:lineChart>
      <c:catAx>
        <c:axId val="70326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5776"/>
        <c:crosses val="autoZero"/>
        <c:auto val="1"/>
        <c:lblAlgn val="ctr"/>
        <c:lblOffset val="100"/>
        <c:noMultiLvlLbl val="0"/>
      </c:catAx>
      <c:valAx>
        <c:axId val="70326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Child Custody Cases Filed in the </a:t>
            </a:r>
            <a:r>
              <a:rPr lang="en-AU" sz="1600" b="1" i="0" baseline="0">
                <a:solidFill>
                  <a:srgbClr val="FF0000"/>
                </a:solidFill>
                <a:effectLst/>
              </a:rPr>
              <a:t>XX</a:t>
            </a:r>
            <a:r>
              <a:rPr lang="en-AU" sz="1600" b="1" i="0" baseline="0">
                <a:effectLst/>
              </a:rPr>
              <a:t> Court 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1388888888897E-2"/>
          <c:y val="0.23909064327485399"/>
          <c:w val="0.883245138888889"/>
          <c:h val="0.501263450292397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'5-Child Custody Cases'!$B$3</c:f>
              <c:strCache>
                <c:ptCount val="1"/>
                <c:pt idx="0">
                  <c:v>Total Child Custody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Cases'!$B$4:$B$15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3-4A3C-98E4-7C181F27D674}"/>
            </c:ext>
          </c:extLst>
        </c:ser>
        <c:ser>
          <c:idx val="0"/>
          <c:order val="1"/>
          <c:tx>
            <c:strRef>
              <c:f>'5-Child Custody Cases'!$C$3</c:f>
              <c:strCache>
                <c:ptCount val="1"/>
                <c:pt idx="0">
                  <c:v>Total Child Custody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'5-Child Custody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3-4A3C-98E4-7C181F27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703260336"/>
        <c:axId val="1413574160"/>
      </c:barChart>
      <c:catAx>
        <c:axId val="7032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4160"/>
        <c:crosses val="autoZero"/>
        <c:auto val="1"/>
        <c:lblAlgn val="ctr"/>
        <c:lblOffset val="100"/>
        <c:noMultiLvlLbl val="0"/>
      </c:catAx>
      <c:valAx>
        <c:axId val="141357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6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 b="1" i="0" baseline="0">
                <a:effectLst/>
              </a:rPr>
              <a:t>Number of Family Protection Act Criminal Charges Filed</a:t>
            </a:r>
            <a:endParaRPr lang="en-AU" sz="1600">
              <a:effectLst/>
            </a:endParaRPr>
          </a:p>
          <a:p>
            <a:pPr>
              <a:defRPr sz="1600" b="1"/>
            </a:pPr>
            <a:r>
              <a:rPr lang="en-AU" sz="1800" b="1" i="0" baseline="0">
                <a:effectLst/>
              </a:rPr>
              <a:t> (by Court)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659624852171"/>
          <c:y val="0.27219619883040902"/>
          <c:w val="0.84405845598280804"/>
          <c:h val="0.39758918128655002"/>
        </c:manualLayout>
      </c:layout>
      <c:lineChart>
        <c:grouping val="standard"/>
        <c:varyColors val="0"/>
        <c:ser>
          <c:idx val="1"/>
          <c:order val="0"/>
          <c:tx>
            <c:strRef>
              <c:f>'6-Domestic Abuse Cases'!$E$3</c:f>
              <c:strCache>
                <c:ptCount val="1"/>
                <c:pt idx="0">
                  <c:v>% of Family Protection Act Criminal Charges in the Supreme Court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Cases'!$E$4:$E$15</c:f>
              <c:numCache>
                <c:formatCode>0.00%</c:formatCode>
                <c:ptCount val="12"/>
                <c:pt idx="0">
                  <c:v>1</c:v>
                </c:pt>
                <c:pt idx="1">
                  <c:v>0.3611111111111111</c:v>
                </c:pt>
                <c:pt idx="2">
                  <c:v>0.27272727272727271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6-4BCC-A324-64CDB7A504BA}"/>
            </c:ext>
          </c:extLst>
        </c:ser>
        <c:ser>
          <c:idx val="0"/>
          <c:order val="1"/>
          <c:tx>
            <c:strRef>
              <c:f>'6-Domestic Abuse Cases'!$F$3</c:f>
              <c:strCache>
                <c:ptCount val="1"/>
                <c:pt idx="0">
                  <c:v>% of  Family Protection Act Criminal Chargesin the CoCP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Cases'!$F$4:$F$15</c:f>
              <c:numCache>
                <c:formatCode>0.00%</c:formatCode>
                <c:ptCount val="12"/>
                <c:pt idx="0">
                  <c:v>0</c:v>
                </c:pt>
                <c:pt idx="1">
                  <c:v>0.63888888888888884</c:v>
                </c:pt>
                <c:pt idx="2">
                  <c:v>0.72727272727272729</c:v>
                </c:pt>
                <c:pt idx="3">
                  <c:v>0.967741935483871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6-4BCC-A324-64CDB7A50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574704"/>
        <c:axId val="1413576336"/>
      </c:lineChart>
      <c:catAx>
        <c:axId val="141357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6336"/>
        <c:crosses val="autoZero"/>
        <c:auto val="1"/>
        <c:lblAlgn val="ctr"/>
        <c:lblOffset val="100"/>
        <c:noMultiLvlLbl val="0"/>
      </c:catAx>
      <c:valAx>
        <c:axId val="1413576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47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 of Family Protection Act Criminal Charges Filed</a:t>
            </a:r>
          </a:p>
          <a:p>
            <a:pPr>
              <a:defRPr sz="1600"/>
            </a:pPr>
            <a:r>
              <a:rPr lang="en-AU" sz="1600" b="1" i="0" u="none" strike="noStrike" baseline="0">
                <a:effectLst/>
              </a:rPr>
              <a:t> (by Court)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'6-Domestic Abuse Cases'!$C$3</c:f>
              <c:strCache>
                <c:ptCount val="1"/>
                <c:pt idx="0">
                  <c:v> Family Protection Act Criminal Charges Filed by the RoP in the CoCP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'6-Domestic Abuse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23</c:v>
                </c:pt>
                <c:pt idx="2">
                  <c:v>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E-47E7-84C9-333E0ECBD7F8}"/>
            </c:ext>
          </c:extLst>
        </c:ser>
        <c:ser>
          <c:idx val="1"/>
          <c:order val="1"/>
          <c:tx>
            <c:strRef>
              <c:f>'6-Domestic Abuse Cases'!$B$3</c:f>
              <c:strCache>
                <c:ptCount val="1"/>
                <c:pt idx="0">
                  <c:v> Family Protection Act Criminal Charges Filed by the RoP in the Supreme Court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Cases'!$B$4:$B$15</c:f>
              <c:numCache>
                <c:formatCode>General</c:formatCode>
                <c:ptCount val="12"/>
                <c:pt idx="0">
                  <c:v>1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E-47E7-84C9-333E0ECB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13577424"/>
        <c:axId val="1413570352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'6-Domestic Abuse Cases'!$D$4:$D$15</c:f>
              <c:numCache>
                <c:formatCode>General</c:formatCode>
                <c:ptCount val="12"/>
                <c:pt idx="0">
                  <c:v>1</c:v>
                </c:pt>
                <c:pt idx="1">
                  <c:v>36</c:v>
                </c:pt>
                <c:pt idx="2">
                  <c:v>11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1E-47E7-84C9-333E0ECB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577424"/>
        <c:axId val="1413570352"/>
      </c:lineChart>
      <c:catAx>
        <c:axId val="14135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0352"/>
        <c:crosses val="autoZero"/>
        <c:auto val="1"/>
        <c:lblAlgn val="ctr"/>
        <c:lblOffset val="100"/>
        <c:noMultiLvlLbl val="0"/>
      </c:catAx>
      <c:valAx>
        <c:axId val="141357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Domestic Abuse Assault Cases Filed in the </a:t>
            </a:r>
            <a:r>
              <a:rPr lang="en-AU" sz="1600" b="1" i="0" baseline="0">
                <a:solidFill>
                  <a:srgbClr val="FF0000"/>
                </a:solidFill>
                <a:effectLst/>
              </a:rPr>
              <a:t>XX </a:t>
            </a:r>
            <a:r>
              <a:rPr lang="en-AU" sz="1600" b="1" i="0" baseline="0">
                <a:effectLst/>
              </a:rPr>
              <a:t>Court 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'6-Domestic Abuse Cases'!$C$3</c:f>
              <c:strCache>
                <c:ptCount val="1"/>
                <c:pt idx="0">
                  <c:v> Family Protection Act Criminal Charges Filed by the RoP in the CoCP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'6-Domestic Abuse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23</c:v>
                </c:pt>
                <c:pt idx="2">
                  <c:v>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C-4382-BE3F-40154FFEB299}"/>
            </c:ext>
          </c:extLst>
        </c:ser>
        <c:ser>
          <c:idx val="1"/>
          <c:order val="1"/>
          <c:tx>
            <c:strRef>
              <c:f>'6-Domestic Abuse Cases'!$B$3</c:f>
              <c:strCache>
                <c:ptCount val="1"/>
                <c:pt idx="0">
                  <c:v> Family Protection Act Criminal Charges Filed by the RoP in the Supreme Court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Cases'!$B$4:$B$15</c:f>
              <c:numCache>
                <c:formatCode>General</c:formatCode>
                <c:ptCount val="12"/>
                <c:pt idx="0">
                  <c:v>1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C-4382-BE3F-40154FFE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13575248"/>
        <c:axId val="1413571984"/>
      </c:barChart>
      <c:catAx>
        <c:axId val="141357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1984"/>
        <c:crosses val="autoZero"/>
        <c:auto val="1"/>
        <c:lblAlgn val="ctr"/>
        <c:lblOffset val="100"/>
        <c:noMultiLvlLbl val="0"/>
      </c:catAx>
      <c:valAx>
        <c:axId val="141357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5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Divorce Cases Filed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1388888888897E-2"/>
          <c:y val="0.166566959064328"/>
          <c:w val="0.883245138888889"/>
          <c:h val="0.57378713450292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'1a-Divorce Cases Filed (CoCP)'!$B$3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(CoCP)'!$B$4:$B$15</c:f>
              <c:numCache>
                <c:formatCode>General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0-4814-8A12-86ABD007E03F}"/>
            </c:ext>
          </c:extLst>
        </c:ser>
        <c:ser>
          <c:idx val="0"/>
          <c:order val="1"/>
          <c:tx>
            <c:strRef>
              <c:f>'1a-Divorce Cases Filed (CoCP)'!$C$3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(CoCP)'!$C$4:$C$15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0-4814-8A12-86ABD007E03F}"/>
            </c:ext>
          </c:extLst>
        </c:ser>
        <c:ser>
          <c:idx val="2"/>
          <c:order val="2"/>
          <c:tx>
            <c:strRef>
              <c:f>'1a-Divorce Cases Filed (CoCP)'!$D$3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'1a-Divorce Cases Filed (CoCP)'!$D$4:$D$15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2B00-4814-8A12-86ABD007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14356880"/>
        <c:axId val="1414358512"/>
      </c:barChart>
      <c:catAx>
        <c:axId val="141435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58512"/>
        <c:crosses val="autoZero"/>
        <c:auto val="1"/>
        <c:lblAlgn val="ctr"/>
        <c:lblOffset val="100"/>
        <c:noMultiLvlLbl val="0"/>
      </c:catAx>
      <c:valAx>
        <c:axId val="141435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5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Percentage of Divorce Cases Filed in </a:t>
            </a:r>
            <a:r>
              <a:rPr lang="en-AU" sz="1600" b="1" i="0" u="none" strike="noStrike" baseline="0">
                <a:effectLst/>
              </a:rPr>
              <a:t>the Court of Common Pleas</a:t>
            </a:r>
            <a:r>
              <a:rPr lang="en-AU" sz="1600" b="1" i="0" u="none" strike="noStrike" baseline="0"/>
              <a:t> </a:t>
            </a:r>
            <a:r>
              <a:rPr lang="en-AU" sz="1600" b="1" i="0" baseline="0">
                <a:effectLst/>
              </a:rPr>
              <a:t>(by Sex of the Applicant Party)</a:t>
            </a:r>
            <a:endParaRPr lang="en-AU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24280423555803299"/>
          <c:w val="0.84424114583333298"/>
          <c:h val="0.46041520467836256"/>
        </c:manualLayout>
      </c:layout>
      <c:lineChart>
        <c:grouping val="standard"/>
        <c:varyColors val="0"/>
        <c:ser>
          <c:idx val="1"/>
          <c:order val="0"/>
          <c:tx>
            <c:strRef>
              <c:f>'1b-Divorce Cases Filed (SupCt)'!$F$3</c:f>
              <c:strCache>
                <c:ptCount val="1"/>
                <c:pt idx="0">
                  <c:v>% of Divorce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8-4E89-8D2F-FBA2476BB842}"/>
            </c:ext>
          </c:extLst>
        </c:ser>
        <c:ser>
          <c:idx val="0"/>
          <c:order val="1"/>
          <c:tx>
            <c:strRef>
              <c:f>'1b-Divorce Cases Filed (SupCt)'!$G$3</c:f>
              <c:strCache>
                <c:ptCount val="1"/>
                <c:pt idx="0">
                  <c:v>% of Divorce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8-4E89-8D2F-FBA2476BB842}"/>
            </c:ext>
          </c:extLst>
        </c:ser>
        <c:ser>
          <c:idx val="2"/>
          <c:order val="2"/>
          <c:tx>
            <c:strRef>
              <c:f>'1b-Divorce Cases Filed (SupCt)'!$H$3</c:f>
              <c:strCache>
                <c:ptCount val="1"/>
                <c:pt idx="0">
                  <c:v>% of Divorce Cases Filed Jointly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(SupCt)'!$H$4:$H$15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8-4E89-8D2F-FBA2476BB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973984"/>
        <c:axId val="1410974528"/>
      </c:lineChart>
      <c:catAx>
        <c:axId val="14109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974528"/>
        <c:crosses val="autoZero"/>
        <c:auto val="1"/>
        <c:lblAlgn val="ctr"/>
        <c:lblOffset val="100"/>
        <c:noMultiLvlLbl val="0"/>
      </c:catAx>
      <c:valAx>
        <c:axId val="141097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9739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Divorce Cases Filed in the Court of Common Pleas (by Sex of the Applicant Party)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'1b-Divorce Cases Filed (SupCt)'!$B$3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FFB-4773-9463-01E99769D664}"/>
            </c:ext>
          </c:extLst>
        </c:ser>
        <c:ser>
          <c:idx val="0"/>
          <c:order val="1"/>
          <c:tx>
            <c:strRef>
              <c:f>'1b-Divorce Cases Filed (SupCt)'!$C$3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2FFB-4773-9463-01E99769D664}"/>
            </c:ext>
          </c:extLst>
        </c:ser>
        <c:ser>
          <c:idx val="3"/>
          <c:order val="3"/>
          <c:tx>
            <c:strRef>
              <c:f>'1b-Divorce Cases Filed (SupCt)'!$D$3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2FFB-4773-9463-01E99769D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4809840"/>
        <c:axId val="1404802768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FB-4773-9463-01E99769D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809840"/>
        <c:axId val="1404802768"/>
      </c:lineChart>
      <c:catAx>
        <c:axId val="140480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2768"/>
        <c:crosses val="autoZero"/>
        <c:auto val="1"/>
        <c:lblAlgn val="ctr"/>
        <c:lblOffset val="100"/>
        <c:noMultiLvlLbl val="0"/>
      </c:catAx>
      <c:valAx>
        <c:axId val="140480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Divorce Cases Filed by Sex</a:t>
            </a:r>
            <a:endParaRPr lang="en-AU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1388888888897E-2"/>
          <c:y val="0.166566959064328"/>
          <c:w val="0.883245138888889"/>
          <c:h val="0.57378713450292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'1b-Divorce Cases Filed (SupCt)'!$B$3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23B-4D65-A7B6-8EC2D3FB25AB}"/>
            </c:ext>
          </c:extLst>
        </c:ser>
        <c:ser>
          <c:idx val="0"/>
          <c:order val="1"/>
          <c:tx>
            <c:strRef>
              <c:f>'1b-Divorce Cases Filed (SupCt)'!$C$3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C23B-4D65-A7B6-8EC2D3FB25AB}"/>
            </c:ext>
          </c:extLst>
        </c:ser>
        <c:ser>
          <c:idx val="2"/>
          <c:order val="2"/>
          <c:tx>
            <c:strRef>
              <c:f>'1b-Divorce Cases Filed (SupCt)'!$D$3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'1b-Divorce Cases Filed (SupCt)'!$D$4:$D$15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C23B-4D65-A7B6-8EC2D3FB2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04809296"/>
        <c:axId val="1404808208"/>
      </c:barChart>
      <c:catAx>
        <c:axId val="140480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8208"/>
        <c:crosses val="autoZero"/>
        <c:auto val="1"/>
        <c:lblAlgn val="ctr"/>
        <c:lblOffset val="100"/>
        <c:noMultiLvlLbl val="0"/>
      </c:catAx>
      <c:valAx>
        <c:axId val="140480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Percentage of Maintenance Cases Filed in the the Court of Common Pleas</a:t>
            </a:r>
            <a:r>
              <a:rPr lang="en-AU" sz="1600" b="1" i="0" u="none" strike="noStrike" baseline="0"/>
              <a:t> (</a:t>
            </a:r>
            <a:r>
              <a:rPr lang="en-AU" sz="1600" b="1" i="0" u="none" strike="noStrike" baseline="0">
                <a:effectLst/>
              </a:rPr>
              <a:t>by Sex</a:t>
            </a:r>
            <a:r>
              <a:rPr lang="en-AU" sz="1600" b="1" i="0" baseline="0">
                <a:effectLst/>
              </a:rPr>
              <a:t>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239090853003672"/>
          <c:w val="0.84424114583333298"/>
          <c:h val="0.43069423745108498"/>
        </c:manualLayout>
      </c:layout>
      <c:lineChart>
        <c:grouping val="standard"/>
        <c:varyColors val="0"/>
        <c:ser>
          <c:idx val="1"/>
          <c:order val="0"/>
          <c:tx>
            <c:strRef>
              <c:f>'2-Maintenance Case Filed by Sex'!$E$3</c:f>
              <c:strCache>
                <c:ptCount val="1"/>
                <c:pt idx="0">
                  <c:v>% of Maintenance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Sex'!$E$4:$E$15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6-448B-BA07-B70C19A65199}"/>
            </c:ext>
          </c:extLst>
        </c:ser>
        <c:ser>
          <c:idx val="0"/>
          <c:order val="1"/>
          <c:tx>
            <c:strRef>
              <c:f>'2-Maintenance Case Filed by Sex'!$F$3</c:f>
              <c:strCache>
                <c:ptCount val="1"/>
                <c:pt idx="0">
                  <c:v>% of Maintenance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6-448B-BA07-B70C19A65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803856"/>
        <c:axId val="1404804944"/>
      </c:lineChart>
      <c:catAx>
        <c:axId val="14048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4944"/>
        <c:crosses val="autoZero"/>
        <c:auto val="1"/>
        <c:lblAlgn val="ctr"/>
        <c:lblOffset val="100"/>
        <c:noMultiLvlLbl val="0"/>
      </c:catAx>
      <c:valAx>
        <c:axId val="1404804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3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 of Maintenance Cases </a:t>
            </a:r>
            <a:r>
              <a:rPr lang="en-AU" sz="1600" b="1" i="0" baseline="0">
                <a:effectLst/>
              </a:rPr>
              <a:t>Filed in </a:t>
            </a:r>
            <a:r>
              <a:rPr lang="en-AU" sz="1600" b="1" i="0" u="none" strike="noStrike" baseline="0">
                <a:effectLst/>
              </a:rPr>
              <a:t>the Court of Common Pleas</a:t>
            </a:r>
            <a:r>
              <a:rPr lang="en-AU" sz="1600" b="0" i="0" u="none" strike="noStrike" baseline="0"/>
              <a:t> </a:t>
            </a:r>
            <a:r>
              <a:rPr lang="en-AU" sz="1600" b="1" i="0" baseline="0">
                <a:effectLst/>
              </a:rPr>
              <a:t> (by Sex of the Applicant Party)</a:t>
            </a:r>
            <a:endParaRPr lang="en-AU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'2-Maintenance Case Filed by Sex'!$B$3</c:f>
              <c:strCache>
                <c:ptCount val="1"/>
                <c:pt idx="0">
                  <c:v>Total Maintenance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Sex'!$B$4:$B$15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C-4789-B6F5-0B7A242311CF}"/>
            </c:ext>
          </c:extLst>
        </c:ser>
        <c:ser>
          <c:idx val="0"/>
          <c:order val="1"/>
          <c:tx>
            <c:strRef>
              <c:f>'2-Maintenance Case Filed by Sex'!$C$3</c:f>
              <c:strCache>
                <c:ptCount val="1"/>
                <c:pt idx="0">
                  <c:v>Total Maintenance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'2-Maintenance Case Filed by Sex'!$C$4:$C$15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C-4789-B6F5-0B7A2423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04808752"/>
        <c:axId val="1459007456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'2-Maintenance Case Filed by Sex'!$D$4:$D$15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BC-4789-B6F5-0B7A2423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808752"/>
        <c:axId val="1459007456"/>
      </c:lineChart>
      <c:catAx>
        <c:axId val="14048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7456"/>
        <c:crosses val="autoZero"/>
        <c:auto val="1"/>
        <c:lblAlgn val="ctr"/>
        <c:lblOffset val="100"/>
        <c:noMultiLvlLbl val="0"/>
      </c:catAx>
      <c:valAx>
        <c:axId val="14590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0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 of Maintenance Cases Filed in the Magistrates Courts 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'2-Maintenance Case Filed by Sex'!$B$3</c:f>
              <c:strCache>
                <c:ptCount val="1"/>
                <c:pt idx="0">
                  <c:v>Total Maintenance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Sex'!$B$4:$B$15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0-401C-80DE-976CFE747BA2}"/>
            </c:ext>
          </c:extLst>
        </c:ser>
        <c:ser>
          <c:idx val="0"/>
          <c:order val="1"/>
          <c:tx>
            <c:strRef>
              <c:f>'2-Maintenance Case Filed by Sex'!$C$3</c:f>
              <c:strCache>
                <c:ptCount val="1"/>
                <c:pt idx="0">
                  <c:v>Total Maintenance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'2-Maintenance Case Filed by Sex'!$C$4:$C$15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0-401C-80DE-976CFE747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59006368"/>
        <c:axId val="1459006912"/>
      </c:barChart>
      <c:catAx>
        <c:axId val="14590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6912"/>
        <c:crosses val="autoZero"/>
        <c:auto val="1"/>
        <c:lblAlgn val="ctr"/>
        <c:lblOffset val="100"/>
        <c:noMultiLvlLbl val="0"/>
      </c:catAx>
      <c:valAx>
        <c:axId val="14590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00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493900</xdr:colOff>
      <xdr:row>20</xdr:row>
      <xdr:rowOff>122415</xdr:rowOff>
    </xdr:from>
    <xdr:to>
      <xdr:col>19</xdr:col>
      <xdr:colOff>575334</xdr:colOff>
      <xdr:row>37</xdr:row>
      <xdr:rowOff>55388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489858</xdr:colOff>
      <xdr:row>2</xdr:row>
      <xdr:rowOff>549234</xdr:rowOff>
    </xdr:from>
    <xdr:to>
      <xdr:col>19</xdr:col>
      <xdr:colOff>571292</xdr:colOff>
      <xdr:row>17</xdr:row>
      <xdr:rowOff>158334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614396</xdr:colOff>
      <xdr:row>2</xdr:row>
      <xdr:rowOff>516824</xdr:rowOff>
    </xdr:from>
    <xdr:to>
      <xdr:col>30</xdr:col>
      <xdr:colOff>220818</xdr:colOff>
      <xdr:row>17</xdr:row>
      <xdr:rowOff>125924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493900</xdr:colOff>
      <xdr:row>20</xdr:row>
      <xdr:rowOff>122415</xdr:rowOff>
    </xdr:from>
    <xdr:to>
      <xdr:col>19</xdr:col>
      <xdr:colOff>575334</xdr:colOff>
      <xdr:row>37</xdr:row>
      <xdr:rowOff>55388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489858</xdr:colOff>
      <xdr:row>2</xdr:row>
      <xdr:rowOff>549234</xdr:rowOff>
    </xdr:from>
    <xdr:to>
      <xdr:col>19</xdr:col>
      <xdr:colOff>571292</xdr:colOff>
      <xdr:row>17</xdr:row>
      <xdr:rowOff>158334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614396</xdr:colOff>
      <xdr:row>2</xdr:row>
      <xdr:rowOff>516824</xdr:rowOff>
    </xdr:from>
    <xdr:to>
      <xdr:col>30</xdr:col>
      <xdr:colOff>220818</xdr:colOff>
      <xdr:row>17</xdr:row>
      <xdr:rowOff>125924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196688</xdr:colOff>
      <xdr:row>26</xdr:row>
      <xdr:rowOff>122176</xdr:rowOff>
    </xdr:from>
    <xdr:to>
      <xdr:col>18</xdr:col>
      <xdr:colOff>418470</xdr:colOff>
      <xdr:row>43</xdr:row>
      <xdr:rowOff>55148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21592</xdr:colOff>
      <xdr:row>2</xdr:row>
      <xdr:rowOff>32387</xdr:rowOff>
    </xdr:from>
    <xdr:to>
      <xdr:col>19</xdr:col>
      <xdr:colOff>25400</xdr:colOff>
      <xdr:row>19</xdr:row>
      <xdr:rowOff>177800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279729</xdr:colOff>
      <xdr:row>2</xdr:row>
      <xdr:rowOff>53957</xdr:rowOff>
    </xdr:from>
    <xdr:to>
      <xdr:col>28</xdr:col>
      <xdr:colOff>501509</xdr:colOff>
      <xdr:row>14</xdr:row>
      <xdr:rowOff>170457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558678</xdr:colOff>
      <xdr:row>15</xdr:row>
      <xdr:rowOff>269507</xdr:rowOff>
    </xdr:from>
    <xdr:to>
      <xdr:col>18</xdr:col>
      <xdr:colOff>24756</xdr:colOff>
      <xdr:row>32</xdr:row>
      <xdr:rowOff>126910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550584</xdr:colOff>
      <xdr:row>2</xdr:row>
      <xdr:rowOff>53978</xdr:rowOff>
    </xdr:from>
    <xdr:to>
      <xdr:col>18</xdr:col>
      <xdr:colOff>16662</xdr:colOff>
      <xdr:row>13</xdr:row>
      <xdr:rowOff>192069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53017</xdr:colOff>
      <xdr:row>2</xdr:row>
      <xdr:rowOff>75548</xdr:rowOff>
    </xdr:from>
    <xdr:to>
      <xdr:col>28</xdr:col>
      <xdr:colOff>274797</xdr:colOff>
      <xdr:row>13</xdr:row>
      <xdr:rowOff>213639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731408</xdr:colOff>
      <xdr:row>16</xdr:row>
      <xdr:rowOff>85979</xdr:rowOff>
    </xdr:from>
    <xdr:to>
      <xdr:col>32</xdr:col>
      <xdr:colOff>197486</xdr:colOff>
      <xdr:row>33</xdr:row>
      <xdr:rowOff>18951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690929</xdr:colOff>
      <xdr:row>2</xdr:row>
      <xdr:rowOff>172731</xdr:rowOff>
    </xdr:from>
    <xdr:to>
      <xdr:col>32</xdr:col>
      <xdr:colOff>157007</xdr:colOff>
      <xdr:row>14</xdr:row>
      <xdr:rowOff>84111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193363</xdr:colOff>
      <xdr:row>2</xdr:row>
      <xdr:rowOff>194301</xdr:rowOff>
    </xdr:from>
    <xdr:to>
      <xdr:col>42</xdr:col>
      <xdr:colOff>415143</xdr:colOff>
      <xdr:row>14</xdr:row>
      <xdr:rowOff>105681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199722</xdr:colOff>
      <xdr:row>16</xdr:row>
      <xdr:rowOff>129548</xdr:rowOff>
    </xdr:from>
    <xdr:to>
      <xdr:col>42</xdr:col>
      <xdr:colOff>421502</xdr:colOff>
      <xdr:row>33</xdr:row>
      <xdr:rowOff>62520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194322</xdr:colOff>
      <xdr:row>33</xdr:row>
      <xdr:rowOff>172732</xdr:rowOff>
    </xdr:from>
    <xdr:to>
      <xdr:col>42</xdr:col>
      <xdr:colOff>416104</xdr:colOff>
      <xdr:row>50</xdr:row>
      <xdr:rowOff>105707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200800</xdr:colOff>
      <xdr:row>53</xdr:row>
      <xdr:rowOff>58297</xdr:rowOff>
    </xdr:from>
    <xdr:to>
      <xdr:col>41</xdr:col>
      <xdr:colOff>429060</xdr:colOff>
      <xdr:row>69</xdr:row>
      <xdr:rowOff>213661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356261</xdr:colOff>
      <xdr:row>53</xdr:row>
      <xdr:rowOff>71255</xdr:rowOff>
    </xdr:from>
    <xdr:to>
      <xdr:col>31</xdr:col>
      <xdr:colOff>435537</xdr:colOff>
      <xdr:row>70</xdr:row>
      <xdr:rowOff>12203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504696</xdr:colOff>
      <xdr:row>26</xdr:row>
      <xdr:rowOff>172586</xdr:rowOff>
    </xdr:from>
    <xdr:to>
      <xdr:col>17</xdr:col>
      <xdr:colOff>586130</xdr:colOff>
      <xdr:row>43</xdr:row>
      <xdr:rowOff>118259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489858</xdr:colOff>
      <xdr:row>2</xdr:row>
      <xdr:rowOff>549234</xdr:rowOff>
    </xdr:from>
    <xdr:to>
      <xdr:col>18</xdr:col>
      <xdr:colOff>304800</xdr:colOff>
      <xdr:row>22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614396</xdr:colOff>
      <xdr:row>2</xdr:row>
      <xdr:rowOff>516824</xdr:rowOff>
    </xdr:from>
    <xdr:to>
      <xdr:col>28</xdr:col>
      <xdr:colOff>220818</xdr:colOff>
      <xdr:row>16</xdr:row>
      <xdr:rowOff>125924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363094</xdr:colOff>
      <xdr:row>24</xdr:row>
      <xdr:rowOff>152656</xdr:rowOff>
    </xdr:from>
    <xdr:to>
      <xdr:col>18</xdr:col>
      <xdr:colOff>190500</xdr:colOff>
      <xdr:row>45</xdr:row>
      <xdr:rowOff>12699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550584</xdr:colOff>
      <xdr:row>2</xdr:row>
      <xdr:rowOff>53978</xdr:rowOff>
    </xdr:from>
    <xdr:to>
      <xdr:col>18</xdr:col>
      <xdr:colOff>520700</xdr:colOff>
      <xdr:row>23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53017</xdr:colOff>
      <xdr:row>2</xdr:row>
      <xdr:rowOff>75548</xdr:rowOff>
    </xdr:from>
    <xdr:to>
      <xdr:col>28</xdr:col>
      <xdr:colOff>274797</xdr:colOff>
      <xdr:row>13</xdr:row>
      <xdr:rowOff>19315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="70" zoomScaleNormal="70" workbookViewId="0"/>
  </sheetViews>
  <sheetFormatPr defaultColWidth="8.7109375" defaultRowHeight="15.75" x14ac:dyDescent="0.25"/>
  <cols>
    <col min="1" max="1" width="18.28515625" style="2" customWidth="1"/>
    <col min="2" max="8" width="15.28515625" style="1" customWidth="1"/>
    <col min="9" max="9" width="1.28515625" style="6" customWidth="1"/>
    <col min="11" max="11" width="10.7109375" style="2" customWidth="1"/>
    <col min="12" max="12" width="8.7109375" style="6"/>
    <col min="13" max="16384" width="8.7109375" style="2"/>
  </cols>
  <sheetData>
    <row r="1" spans="1:28" ht="21" x14ac:dyDescent="0.35">
      <c r="A1" s="7" t="s">
        <v>31</v>
      </c>
      <c r="C1" s="19"/>
      <c r="D1" s="19"/>
      <c r="E1" s="20"/>
      <c r="F1" s="29"/>
      <c r="G1" s="29"/>
      <c r="H1" s="30"/>
      <c r="K1" s="6"/>
    </row>
    <row r="2" spans="1:28" x14ac:dyDescent="0.25">
      <c r="I2" s="9"/>
      <c r="J2" s="9"/>
      <c r="K2" s="6"/>
      <c r="L2" s="25"/>
      <c r="V2" s="25"/>
    </row>
    <row r="3" spans="1:28" ht="47.25" x14ac:dyDescent="0.25">
      <c r="A3" s="13" t="s">
        <v>0</v>
      </c>
      <c r="B3" s="11" t="s">
        <v>4</v>
      </c>
      <c r="C3" s="11" t="s">
        <v>3</v>
      </c>
      <c r="D3" s="11" t="s">
        <v>44</v>
      </c>
      <c r="E3" s="15" t="s">
        <v>5</v>
      </c>
      <c r="F3" s="12" t="s">
        <v>7</v>
      </c>
      <c r="G3" s="11" t="s">
        <v>6</v>
      </c>
      <c r="H3" s="12" t="s">
        <v>45</v>
      </c>
      <c r="J3" s="8"/>
      <c r="K3" s="6"/>
      <c r="L3" s="2"/>
    </row>
    <row r="4" spans="1:28" ht="18" customHeight="1" x14ac:dyDescent="0.25">
      <c r="A4" s="14">
        <v>2013</v>
      </c>
      <c r="B4" s="10">
        <v>21</v>
      </c>
      <c r="C4" s="50">
        <v>9</v>
      </c>
      <c r="D4" s="51"/>
      <c r="E4" s="16">
        <f>IF(A4="Insert Year","",(C4+B4+D4))</f>
        <v>30</v>
      </c>
      <c r="F4" s="21">
        <f t="shared" ref="F4:F15" si="0">IF(A4="Insert Year","",B4/E4)</f>
        <v>0.7</v>
      </c>
      <c r="G4" s="23">
        <f>IF(A4="Insert Year","",C4/E4)</f>
        <v>0.3</v>
      </c>
      <c r="H4" s="23">
        <f>IF(A4="Insert Year","",D4/E4)</f>
        <v>0</v>
      </c>
      <c r="J4" s="24" t="str">
        <f t="shared" ref="J4" si="1">IF(A4="Insert Year","",(IF(G4+F4+H4=1,"","Error")))</f>
        <v/>
      </c>
      <c r="K4" s="6"/>
      <c r="L4" s="2"/>
    </row>
    <row r="5" spans="1:28" ht="18" customHeight="1" x14ac:dyDescent="0.25">
      <c r="A5" s="14">
        <v>2014</v>
      </c>
      <c r="B5" s="10">
        <v>9</v>
      </c>
      <c r="C5" s="52">
        <v>7</v>
      </c>
      <c r="D5" s="26"/>
      <c r="E5" s="16">
        <f t="shared" ref="E5:E7" si="2">IF(A5="Insert Year","",(C5+B5+D5))</f>
        <v>16</v>
      </c>
      <c r="F5" s="21">
        <f t="shared" si="0"/>
        <v>0.5625</v>
      </c>
      <c r="G5" s="23">
        <f>IF(A5="Insert Year","",C5/E5)</f>
        <v>0.4375</v>
      </c>
      <c r="H5" s="23">
        <f t="shared" ref="H5:H15" si="3">IF(A5="Insert Year","",D5/E5)</f>
        <v>0</v>
      </c>
      <c r="J5" s="24" t="str">
        <f>IF(A5="Insert Year","",(IF(G5+F5+H5=1,"","Error")))</f>
        <v/>
      </c>
      <c r="K5" s="6"/>
      <c r="L5" s="2"/>
    </row>
    <row r="6" spans="1:28" ht="18" customHeight="1" x14ac:dyDescent="0.25">
      <c r="A6" s="14">
        <v>2015</v>
      </c>
      <c r="B6" s="10">
        <v>16</v>
      </c>
      <c r="C6" s="52">
        <v>8</v>
      </c>
      <c r="D6" s="26"/>
      <c r="E6" s="16">
        <f t="shared" si="2"/>
        <v>24</v>
      </c>
      <c r="F6" s="21">
        <f t="shared" si="0"/>
        <v>0.66666666666666663</v>
      </c>
      <c r="G6" s="23">
        <f>IF(A6="Insert Year","",C6/E6)</f>
        <v>0.33333333333333331</v>
      </c>
      <c r="H6" s="23">
        <f t="shared" si="3"/>
        <v>0</v>
      </c>
      <c r="J6" s="24" t="str">
        <f t="shared" ref="J6:J16" si="4">IF(A6="Insert Year","",(IF(G6+F6+H6=1,"","Error")))</f>
        <v/>
      </c>
      <c r="K6" s="6"/>
      <c r="L6" s="2"/>
    </row>
    <row r="7" spans="1:28" ht="18" customHeight="1" x14ac:dyDescent="0.25">
      <c r="A7" s="14">
        <v>2016</v>
      </c>
      <c r="B7" s="10">
        <v>26</v>
      </c>
      <c r="C7" s="52">
        <v>7</v>
      </c>
      <c r="D7" s="26"/>
      <c r="E7" s="16">
        <f t="shared" si="2"/>
        <v>33</v>
      </c>
      <c r="F7" s="21">
        <f t="shared" si="0"/>
        <v>0.78787878787878785</v>
      </c>
      <c r="G7" s="23">
        <f>IF(A7="Insert Year","",C7/E7)</f>
        <v>0.21212121212121213</v>
      </c>
      <c r="H7" s="23">
        <f t="shared" si="3"/>
        <v>0</v>
      </c>
      <c r="J7" s="24" t="str">
        <f t="shared" si="4"/>
        <v/>
      </c>
      <c r="K7" s="6"/>
      <c r="L7" s="2"/>
    </row>
    <row r="8" spans="1:28" ht="18" customHeight="1" x14ac:dyDescent="0.25">
      <c r="A8" s="14" t="s">
        <v>2</v>
      </c>
      <c r="B8" s="10"/>
      <c r="C8" s="52"/>
      <c r="D8" s="26"/>
      <c r="E8" s="16" t="str">
        <f t="shared" ref="E8:E15" si="5">IF(A8="Insert Year","",(C8+B8))</f>
        <v/>
      </c>
      <c r="F8" s="21" t="str">
        <f t="shared" si="0"/>
        <v/>
      </c>
      <c r="G8" s="23" t="str">
        <f t="shared" ref="G8:G15" si="6">IF(A8="Insert Year","",C8/E8)</f>
        <v/>
      </c>
      <c r="H8" s="23" t="str">
        <f t="shared" si="3"/>
        <v/>
      </c>
      <c r="J8" s="24" t="str">
        <f t="shared" si="4"/>
        <v/>
      </c>
      <c r="K8" s="6"/>
      <c r="L8" s="2"/>
    </row>
    <row r="9" spans="1:28" ht="18" customHeight="1" x14ac:dyDescent="0.25">
      <c r="A9" s="14" t="s">
        <v>2</v>
      </c>
      <c r="B9" s="10"/>
      <c r="C9" s="52"/>
      <c r="D9" s="26"/>
      <c r="E9" s="16" t="str">
        <f t="shared" si="5"/>
        <v/>
      </c>
      <c r="F9" s="21" t="str">
        <f t="shared" si="0"/>
        <v/>
      </c>
      <c r="G9" s="23" t="str">
        <f t="shared" si="6"/>
        <v/>
      </c>
      <c r="H9" s="23" t="str">
        <f t="shared" si="3"/>
        <v/>
      </c>
      <c r="J9" s="24" t="str">
        <f t="shared" si="4"/>
        <v/>
      </c>
      <c r="K9" s="6"/>
      <c r="L9" s="2"/>
      <c r="AB9" s="18"/>
    </row>
    <row r="10" spans="1:28" ht="18" customHeight="1" x14ac:dyDescent="0.25">
      <c r="A10" s="14" t="s">
        <v>2</v>
      </c>
      <c r="B10" s="10"/>
      <c r="C10" s="52"/>
      <c r="D10" s="26"/>
      <c r="E10" s="16" t="str">
        <f t="shared" si="5"/>
        <v/>
      </c>
      <c r="F10" s="21" t="str">
        <f t="shared" si="0"/>
        <v/>
      </c>
      <c r="G10" s="23" t="str">
        <f t="shared" si="6"/>
        <v/>
      </c>
      <c r="H10" s="23" t="str">
        <f t="shared" si="3"/>
        <v/>
      </c>
      <c r="J10" s="24" t="str">
        <f t="shared" si="4"/>
        <v/>
      </c>
      <c r="K10" s="6"/>
      <c r="L10" s="2"/>
      <c r="AB10" s="17"/>
    </row>
    <row r="11" spans="1:28" ht="18" customHeight="1" x14ac:dyDescent="0.25">
      <c r="A11" s="14" t="s">
        <v>2</v>
      </c>
      <c r="B11" s="10"/>
      <c r="C11" s="52"/>
      <c r="D11" s="26"/>
      <c r="E11" s="16" t="str">
        <f t="shared" si="5"/>
        <v/>
      </c>
      <c r="F11" s="21" t="str">
        <f t="shared" si="0"/>
        <v/>
      </c>
      <c r="G11" s="23" t="str">
        <f t="shared" si="6"/>
        <v/>
      </c>
      <c r="H11" s="23" t="str">
        <f t="shared" si="3"/>
        <v/>
      </c>
      <c r="J11" s="24" t="str">
        <f t="shared" si="4"/>
        <v/>
      </c>
      <c r="K11" s="6"/>
      <c r="L11" s="2"/>
      <c r="AB11" s="18"/>
    </row>
    <row r="12" spans="1:28" ht="18" customHeight="1" x14ac:dyDescent="0.25">
      <c r="A12" s="14" t="s">
        <v>2</v>
      </c>
      <c r="B12" s="10"/>
      <c r="C12" s="52"/>
      <c r="D12" s="26"/>
      <c r="E12" s="16" t="str">
        <f t="shared" si="5"/>
        <v/>
      </c>
      <c r="F12" s="21" t="str">
        <f t="shared" si="0"/>
        <v/>
      </c>
      <c r="G12" s="23" t="str">
        <f t="shared" si="6"/>
        <v/>
      </c>
      <c r="H12" s="23" t="str">
        <f t="shared" si="3"/>
        <v/>
      </c>
      <c r="J12" s="24" t="str">
        <f t="shared" si="4"/>
        <v/>
      </c>
      <c r="K12" s="6"/>
      <c r="L12" s="2"/>
      <c r="AB12" s="17"/>
    </row>
    <row r="13" spans="1:28" ht="18" customHeight="1" x14ac:dyDescent="0.25">
      <c r="A13" s="14" t="s">
        <v>2</v>
      </c>
      <c r="B13" s="10"/>
      <c r="C13" s="52"/>
      <c r="D13" s="26"/>
      <c r="E13" s="16" t="str">
        <f t="shared" si="5"/>
        <v/>
      </c>
      <c r="F13" s="21" t="str">
        <f t="shared" si="0"/>
        <v/>
      </c>
      <c r="G13" s="23" t="str">
        <f t="shared" si="6"/>
        <v/>
      </c>
      <c r="H13" s="23" t="str">
        <f t="shared" si="3"/>
        <v/>
      </c>
      <c r="J13" s="24" t="str">
        <f t="shared" si="4"/>
        <v/>
      </c>
      <c r="K13" s="6"/>
      <c r="L13" s="2"/>
      <c r="AB13" s="17"/>
    </row>
    <row r="14" spans="1:28" ht="18" customHeight="1" x14ac:dyDescent="0.25">
      <c r="A14" s="14" t="s">
        <v>2</v>
      </c>
      <c r="B14" s="10"/>
      <c r="C14" s="52"/>
      <c r="D14" s="26"/>
      <c r="E14" s="16" t="str">
        <f t="shared" si="5"/>
        <v/>
      </c>
      <c r="F14" s="21" t="str">
        <f t="shared" si="0"/>
        <v/>
      </c>
      <c r="G14" s="23" t="str">
        <f t="shared" si="6"/>
        <v/>
      </c>
      <c r="H14" s="23" t="str">
        <f t="shared" si="3"/>
        <v/>
      </c>
      <c r="J14" s="24" t="str">
        <f t="shared" si="4"/>
        <v/>
      </c>
      <c r="K14" s="6"/>
      <c r="L14" s="2"/>
      <c r="AB14" s="17"/>
    </row>
    <row r="15" spans="1:28" ht="18" customHeight="1" x14ac:dyDescent="0.25">
      <c r="A15" s="14" t="s">
        <v>2</v>
      </c>
      <c r="B15" s="27"/>
      <c r="C15" s="53"/>
      <c r="D15" s="28"/>
      <c r="E15" s="16" t="str">
        <f t="shared" si="5"/>
        <v/>
      </c>
      <c r="F15" s="21" t="str">
        <f t="shared" si="0"/>
        <v/>
      </c>
      <c r="G15" s="23" t="str">
        <f t="shared" si="6"/>
        <v/>
      </c>
      <c r="H15" s="23" t="str">
        <f t="shared" si="3"/>
        <v/>
      </c>
      <c r="J15" s="24" t="str">
        <f t="shared" si="4"/>
        <v/>
      </c>
      <c r="K15" s="6"/>
      <c r="L15" s="2"/>
      <c r="AB15" s="17"/>
    </row>
    <row r="16" spans="1:28" ht="22.35" customHeight="1" x14ac:dyDescent="0.25">
      <c r="A16" s="3" t="s">
        <v>1</v>
      </c>
      <c r="B16" s="4">
        <f>SUM(B4:B15)</f>
        <v>72</v>
      </c>
      <c r="C16" s="4">
        <f>SUM(C4:C15)</f>
        <v>31</v>
      </c>
      <c r="D16" s="4">
        <f>SUM(D4:D15)</f>
        <v>0</v>
      </c>
      <c r="E16" s="4">
        <f>SUM(E4:E15)</f>
        <v>103</v>
      </c>
      <c r="F16" s="5">
        <f>B16/E16</f>
        <v>0.69902912621359226</v>
      </c>
      <c r="G16" s="5">
        <f>C16/E16</f>
        <v>0.30097087378640774</v>
      </c>
      <c r="H16" s="5">
        <f>D16/E16</f>
        <v>0</v>
      </c>
      <c r="J16" s="24" t="str">
        <f t="shared" si="4"/>
        <v/>
      </c>
      <c r="K16" s="6"/>
      <c r="L16" s="2"/>
    </row>
    <row r="17" spans="2:23" x14ac:dyDescent="0.25">
      <c r="J17" s="1"/>
      <c r="K17" s="6"/>
      <c r="L17" s="2"/>
    </row>
    <row r="18" spans="2:23" x14ac:dyDescent="0.25">
      <c r="I18" s="9"/>
      <c r="J18" s="2"/>
      <c r="K18" s="6"/>
      <c r="L18" s="2"/>
    </row>
    <row r="19" spans="2:23" x14ac:dyDescent="0.25">
      <c r="B19" s="25"/>
      <c r="L19" s="25"/>
      <c r="W19" s="25"/>
    </row>
  </sheetData>
  <sheetProtection formatColumns="0" formatRows="0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zoomScale="70" zoomScaleNormal="70" workbookViewId="0"/>
  </sheetViews>
  <sheetFormatPr defaultColWidth="8.7109375" defaultRowHeight="15.75" x14ac:dyDescent="0.25"/>
  <cols>
    <col min="1" max="1" width="18.28515625" style="2" customWidth="1"/>
    <col min="2" max="8" width="15.28515625" style="1" customWidth="1"/>
    <col min="9" max="9" width="1.28515625" style="6" customWidth="1"/>
    <col min="11" max="11" width="10.7109375" style="2" customWidth="1"/>
    <col min="12" max="12" width="8.7109375" style="6"/>
    <col min="13" max="16384" width="8.7109375" style="2"/>
  </cols>
  <sheetData>
    <row r="1" spans="1:28" ht="21" x14ac:dyDescent="0.35">
      <c r="A1" s="7" t="s">
        <v>31</v>
      </c>
      <c r="C1" s="19"/>
      <c r="D1" s="19"/>
      <c r="E1" s="20"/>
      <c r="F1" s="29"/>
      <c r="G1" s="29"/>
      <c r="H1" s="30"/>
      <c r="K1" s="6"/>
    </row>
    <row r="2" spans="1:28" x14ac:dyDescent="0.25">
      <c r="I2" s="9"/>
      <c r="J2" s="9"/>
      <c r="K2" s="6"/>
      <c r="L2" s="25"/>
      <c r="V2" s="25"/>
    </row>
    <row r="3" spans="1:28" ht="47.25" x14ac:dyDescent="0.25">
      <c r="A3" s="13" t="s">
        <v>0</v>
      </c>
      <c r="B3" s="11" t="s">
        <v>4</v>
      </c>
      <c r="C3" s="11" t="s">
        <v>3</v>
      </c>
      <c r="D3" s="11" t="s">
        <v>44</v>
      </c>
      <c r="E3" s="15" t="s">
        <v>5</v>
      </c>
      <c r="F3" s="12" t="s">
        <v>7</v>
      </c>
      <c r="G3" s="11" t="s">
        <v>6</v>
      </c>
      <c r="H3" s="12" t="s">
        <v>45</v>
      </c>
      <c r="J3" s="8"/>
      <c r="K3" s="6"/>
      <c r="L3" s="2"/>
    </row>
    <row r="4" spans="1:28" ht="18" customHeight="1" x14ac:dyDescent="0.25">
      <c r="A4" s="14" t="s">
        <v>2</v>
      </c>
      <c r="B4" s="10"/>
      <c r="C4" s="50"/>
      <c r="D4" s="51"/>
      <c r="E4" s="16" t="str">
        <f>IF(A4="Insert Year","",(C4+B4+D4))</f>
        <v/>
      </c>
      <c r="F4" s="21" t="str">
        <f t="shared" ref="F4:F7" si="0">IF(A4="Insert Year","",B4/E4)</f>
        <v/>
      </c>
      <c r="G4" s="23" t="str">
        <f>IF(A4="Insert Year","",C4/E4)</f>
        <v/>
      </c>
      <c r="H4" s="23" t="str">
        <f>IF(A4="Insert Year","",D4/E4)</f>
        <v/>
      </c>
      <c r="J4" s="24" t="str">
        <f t="shared" ref="J4" si="1">IF(A4="Insert Year","",(IF(G4+F4+H4=1,"","Error")))</f>
        <v/>
      </c>
      <c r="K4" s="6"/>
      <c r="L4" s="2"/>
    </row>
    <row r="5" spans="1:28" ht="18" customHeight="1" x14ac:dyDescent="0.25">
      <c r="A5" s="14" t="s">
        <v>2</v>
      </c>
      <c r="B5" s="10"/>
      <c r="C5" s="52"/>
      <c r="D5" s="26"/>
      <c r="E5" s="16" t="str">
        <f t="shared" ref="E5:E7" si="2">IF(A5="Insert Year","",(C5+B5+D5))</f>
        <v/>
      </c>
      <c r="F5" s="21" t="str">
        <f t="shared" si="0"/>
        <v/>
      </c>
      <c r="G5" s="23" t="str">
        <f>IF(A5="Insert Year","",C5/E5)</f>
        <v/>
      </c>
      <c r="H5" s="23" t="str">
        <f t="shared" ref="H5:H7" si="3">IF(A5="Insert Year","",D5/E5)</f>
        <v/>
      </c>
      <c r="J5" s="24" t="str">
        <f>IF(A5="Insert Year","",(IF(G5+F5+H5=1,"","Error")))</f>
        <v/>
      </c>
      <c r="K5" s="6"/>
      <c r="L5" s="2"/>
    </row>
    <row r="6" spans="1:28" ht="18" customHeight="1" x14ac:dyDescent="0.25">
      <c r="A6" s="14" t="s">
        <v>2</v>
      </c>
      <c r="B6" s="10"/>
      <c r="C6" s="52"/>
      <c r="D6" s="26"/>
      <c r="E6" s="16" t="str">
        <f t="shared" si="2"/>
        <v/>
      </c>
      <c r="F6" s="21" t="str">
        <f t="shared" si="0"/>
        <v/>
      </c>
      <c r="G6" s="23" t="str">
        <f>IF(A6="Insert Year","",C6/E6)</f>
        <v/>
      </c>
      <c r="H6" s="23" t="str">
        <f t="shared" si="3"/>
        <v/>
      </c>
      <c r="J6" s="24" t="str">
        <f t="shared" ref="J6:J16" si="4">IF(A6="Insert Year","",(IF(G6+F6+H6=1,"","Error")))</f>
        <v/>
      </c>
      <c r="K6" s="6"/>
      <c r="L6" s="2"/>
    </row>
    <row r="7" spans="1:28" ht="18" customHeight="1" x14ac:dyDescent="0.25">
      <c r="A7" s="14" t="s">
        <v>2</v>
      </c>
      <c r="B7" s="10"/>
      <c r="C7" s="52"/>
      <c r="D7" s="26"/>
      <c r="E7" s="16" t="str">
        <f t="shared" si="2"/>
        <v/>
      </c>
      <c r="F7" s="21" t="str">
        <f t="shared" si="0"/>
        <v/>
      </c>
      <c r="G7" s="23" t="str">
        <f>IF(A7="Insert Year","",C7/E7)</f>
        <v/>
      </c>
      <c r="H7" s="23" t="str">
        <f t="shared" si="3"/>
        <v/>
      </c>
      <c r="J7" s="24" t="str">
        <f t="shared" si="4"/>
        <v/>
      </c>
      <c r="K7" s="6"/>
      <c r="L7" s="2"/>
    </row>
    <row r="8" spans="1:28" ht="18" customHeight="1" x14ac:dyDescent="0.25">
      <c r="A8" s="14" t="s">
        <v>2</v>
      </c>
      <c r="B8" s="10"/>
      <c r="C8" s="52"/>
      <c r="D8" s="26"/>
      <c r="E8" s="16" t="str">
        <f t="shared" ref="E8:E15" si="5">IF(A8="Insert Year","",(C8+B8))</f>
        <v/>
      </c>
      <c r="F8" s="21" t="str">
        <f t="shared" ref="F8:F15" si="6">IF(A8="Insert Year","",B8/E8)</f>
        <v/>
      </c>
      <c r="G8" s="23" t="str">
        <f t="shared" ref="G8:G15" si="7">IF(A8="Insert Year","",C8/E8)</f>
        <v/>
      </c>
      <c r="H8" s="23" t="str">
        <f t="shared" ref="H8:H15" si="8">IF(A8="Insert Year","",D8/E8)</f>
        <v/>
      </c>
      <c r="J8" s="24" t="str">
        <f t="shared" ref="J8:J15" si="9">IF(A8="Insert Year","",(IF(G8+F8+H8=1,"","Error")))</f>
        <v/>
      </c>
      <c r="K8" s="6"/>
      <c r="L8" s="2"/>
    </row>
    <row r="9" spans="1:28" ht="18" customHeight="1" x14ac:dyDescent="0.25">
      <c r="A9" s="14" t="s">
        <v>2</v>
      </c>
      <c r="B9" s="10"/>
      <c r="C9" s="52"/>
      <c r="D9" s="26"/>
      <c r="E9" s="16" t="str">
        <f t="shared" si="5"/>
        <v/>
      </c>
      <c r="F9" s="21" t="str">
        <f t="shared" si="6"/>
        <v/>
      </c>
      <c r="G9" s="23" t="str">
        <f t="shared" si="7"/>
        <v/>
      </c>
      <c r="H9" s="23" t="str">
        <f t="shared" si="8"/>
        <v/>
      </c>
      <c r="J9" s="24" t="str">
        <f t="shared" si="9"/>
        <v/>
      </c>
      <c r="K9" s="6"/>
      <c r="L9" s="2"/>
      <c r="AB9" s="18"/>
    </row>
    <row r="10" spans="1:28" ht="18" customHeight="1" x14ac:dyDescent="0.25">
      <c r="A10" s="14" t="s">
        <v>2</v>
      </c>
      <c r="B10" s="10"/>
      <c r="C10" s="52"/>
      <c r="D10" s="26"/>
      <c r="E10" s="16" t="str">
        <f t="shared" si="5"/>
        <v/>
      </c>
      <c r="F10" s="21" t="str">
        <f t="shared" si="6"/>
        <v/>
      </c>
      <c r="G10" s="23" t="str">
        <f t="shared" si="7"/>
        <v/>
      </c>
      <c r="H10" s="23" t="str">
        <f t="shared" si="8"/>
        <v/>
      </c>
      <c r="J10" s="24" t="str">
        <f t="shared" si="9"/>
        <v/>
      </c>
      <c r="K10" s="6"/>
      <c r="L10" s="2"/>
      <c r="AB10" s="17"/>
    </row>
    <row r="11" spans="1:28" ht="18" customHeight="1" x14ac:dyDescent="0.25">
      <c r="A11" s="14" t="s">
        <v>2</v>
      </c>
      <c r="B11" s="10"/>
      <c r="C11" s="52"/>
      <c r="D11" s="26"/>
      <c r="E11" s="16" t="str">
        <f t="shared" si="5"/>
        <v/>
      </c>
      <c r="F11" s="21" t="str">
        <f t="shared" si="6"/>
        <v/>
      </c>
      <c r="G11" s="23" t="str">
        <f t="shared" si="7"/>
        <v/>
      </c>
      <c r="H11" s="23" t="str">
        <f t="shared" si="8"/>
        <v/>
      </c>
      <c r="J11" s="24" t="str">
        <f t="shared" si="9"/>
        <v/>
      </c>
      <c r="K11" s="6"/>
      <c r="L11" s="2"/>
      <c r="AB11" s="18"/>
    </row>
    <row r="12" spans="1:28" ht="18" customHeight="1" x14ac:dyDescent="0.25">
      <c r="A12" s="14" t="s">
        <v>2</v>
      </c>
      <c r="B12" s="10"/>
      <c r="C12" s="52"/>
      <c r="D12" s="26"/>
      <c r="E12" s="16" t="str">
        <f t="shared" si="5"/>
        <v/>
      </c>
      <c r="F12" s="21" t="str">
        <f t="shared" si="6"/>
        <v/>
      </c>
      <c r="G12" s="23" t="str">
        <f t="shared" si="7"/>
        <v/>
      </c>
      <c r="H12" s="23" t="str">
        <f t="shared" si="8"/>
        <v/>
      </c>
      <c r="J12" s="24" t="str">
        <f t="shared" si="9"/>
        <v/>
      </c>
      <c r="K12" s="6"/>
      <c r="L12" s="2"/>
      <c r="AB12" s="17"/>
    </row>
    <row r="13" spans="1:28" ht="18" customHeight="1" x14ac:dyDescent="0.25">
      <c r="A13" s="14" t="s">
        <v>2</v>
      </c>
      <c r="B13" s="10"/>
      <c r="C13" s="52"/>
      <c r="D13" s="26"/>
      <c r="E13" s="16" t="str">
        <f t="shared" si="5"/>
        <v/>
      </c>
      <c r="F13" s="21" t="str">
        <f t="shared" si="6"/>
        <v/>
      </c>
      <c r="G13" s="23" t="str">
        <f t="shared" si="7"/>
        <v/>
      </c>
      <c r="H13" s="23" t="str">
        <f t="shared" si="8"/>
        <v/>
      </c>
      <c r="J13" s="24" t="str">
        <f t="shared" si="9"/>
        <v/>
      </c>
      <c r="K13" s="6"/>
      <c r="L13" s="2"/>
      <c r="AB13" s="17"/>
    </row>
    <row r="14" spans="1:28" ht="18" customHeight="1" x14ac:dyDescent="0.25">
      <c r="A14" s="14" t="s">
        <v>2</v>
      </c>
      <c r="B14" s="10"/>
      <c r="C14" s="52"/>
      <c r="D14" s="26"/>
      <c r="E14" s="16" t="str">
        <f t="shared" si="5"/>
        <v/>
      </c>
      <c r="F14" s="21" t="str">
        <f t="shared" si="6"/>
        <v/>
      </c>
      <c r="G14" s="23" t="str">
        <f t="shared" si="7"/>
        <v/>
      </c>
      <c r="H14" s="23" t="str">
        <f t="shared" si="8"/>
        <v/>
      </c>
      <c r="J14" s="24" t="str">
        <f t="shared" si="9"/>
        <v/>
      </c>
      <c r="K14" s="6"/>
      <c r="L14" s="2"/>
      <c r="AB14" s="17"/>
    </row>
    <row r="15" spans="1:28" ht="18" customHeight="1" x14ac:dyDescent="0.25">
      <c r="A15" s="14" t="s">
        <v>2</v>
      </c>
      <c r="B15" s="27"/>
      <c r="C15" s="53"/>
      <c r="D15" s="28"/>
      <c r="E15" s="16" t="str">
        <f t="shared" si="5"/>
        <v/>
      </c>
      <c r="F15" s="21" t="str">
        <f t="shared" si="6"/>
        <v/>
      </c>
      <c r="G15" s="23" t="str">
        <f t="shared" si="7"/>
        <v/>
      </c>
      <c r="H15" s="23" t="str">
        <f t="shared" si="8"/>
        <v/>
      </c>
      <c r="J15" s="24" t="str">
        <f t="shared" si="9"/>
        <v/>
      </c>
      <c r="K15" s="6"/>
      <c r="L15" s="2"/>
      <c r="AB15" s="17"/>
    </row>
    <row r="16" spans="1:28" ht="22.35" customHeight="1" x14ac:dyDescent="0.25">
      <c r="A16" s="3" t="s">
        <v>1</v>
      </c>
      <c r="B16" s="4">
        <f>SUM(B4:B15)</f>
        <v>0</v>
      </c>
      <c r="C16" s="4">
        <f>SUM(C4:C15)</f>
        <v>0</v>
      </c>
      <c r="D16" s="4">
        <f>SUM(D4:D15)</f>
        <v>0</v>
      </c>
      <c r="E16" s="4">
        <f>SUM(E4:E15)</f>
        <v>0</v>
      </c>
      <c r="F16" s="5" t="e">
        <f>B16/E16</f>
        <v>#DIV/0!</v>
      </c>
      <c r="G16" s="5" t="e">
        <f>C16/E16</f>
        <v>#DIV/0!</v>
      </c>
      <c r="H16" s="5" t="e">
        <f>D16/E16</f>
        <v>#DIV/0!</v>
      </c>
      <c r="J16" s="24" t="e">
        <f t="shared" si="4"/>
        <v>#DIV/0!</v>
      </c>
      <c r="K16" s="6"/>
      <c r="L16" s="2"/>
    </row>
    <row r="17" spans="2:23" x14ac:dyDescent="0.25">
      <c r="J17" s="1"/>
      <c r="K17" s="6"/>
      <c r="L17" s="2"/>
    </row>
    <row r="18" spans="2:23" x14ac:dyDescent="0.25">
      <c r="I18" s="9"/>
      <c r="J18" s="2"/>
      <c r="K18" s="6"/>
      <c r="L18" s="2"/>
    </row>
    <row r="19" spans="2:23" x14ac:dyDescent="0.25">
      <c r="B19" s="25"/>
      <c r="L19" s="25"/>
      <c r="W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workbookViewId="0"/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6" customWidth="1"/>
    <col min="10" max="10" width="8.7109375" style="6"/>
    <col min="11" max="16384" width="8.7109375" style="2"/>
  </cols>
  <sheetData>
    <row r="1" spans="1:26" ht="21" x14ac:dyDescent="0.35">
      <c r="A1" s="7" t="s">
        <v>43</v>
      </c>
      <c r="C1" s="19"/>
      <c r="D1" s="20"/>
      <c r="E1" s="20"/>
      <c r="F1" s="20"/>
    </row>
    <row r="2" spans="1:26" x14ac:dyDescent="0.25">
      <c r="G2" s="1"/>
      <c r="H2" s="9"/>
      <c r="J2" s="25"/>
      <c r="T2" s="25"/>
    </row>
    <row r="3" spans="1:26" ht="63" x14ac:dyDescent="0.25">
      <c r="A3" s="13" t="s">
        <v>0</v>
      </c>
      <c r="B3" s="11" t="s">
        <v>9</v>
      </c>
      <c r="C3" s="11" t="s">
        <v>8</v>
      </c>
      <c r="D3" s="15" t="s">
        <v>10</v>
      </c>
      <c r="E3" s="12" t="s">
        <v>12</v>
      </c>
      <c r="F3" s="12" t="s">
        <v>13</v>
      </c>
      <c r="H3" s="8"/>
      <c r="J3" s="2"/>
    </row>
    <row r="4" spans="1:26" ht="18" customHeight="1" x14ac:dyDescent="0.25">
      <c r="A4" s="14">
        <v>2013</v>
      </c>
      <c r="B4" s="10">
        <v>3</v>
      </c>
      <c r="C4" s="26">
        <v>0</v>
      </c>
      <c r="D4" s="16">
        <f t="shared" ref="D4:D7" si="0">IF(A4="Insert Year","",(C4+B4))</f>
        <v>3</v>
      </c>
      <c r="E4" s="23">
        <f t="shared" ref="E4:E9" si="1">IF(A4="Insert Year","",B4/D4)</f>
        <v>1</v>
      </c>
      <c r="F4" s="21">
        <f t="shared" ref="F4" si="2">IF(A4="Insert Year","",C4/D4)</f>
        <v>0</v>
      </c>
      <c r="H4" s="24" t="str">
        <f>IF(A4="Insert Year","",(IF(F4+E4=1,"","Error")))</f>
        <v/>
      </c>
      <c r="J4" s="2"/>
    </row>
    <row r="5" spans="1:26" ht="18" customHeight="1" x14ac:dyDescent="0.25">
      <c r="A5" s="14">
        <v>2014</v>
      </c>
      <c r="B5" s="10">
        <v>1</v>
      </c>
      <c r="C5" s="26">
        <v>0</v>
      </c>
      <c r="D5" s="16">
        <f t="shared" si="0"/>
        <v>1</v>
      </c>
      <c r="E5" s="23">
        <f t="shared" si="1"/>
        <v>1</v>
      </c>
      <c r="F5" s="21">
        <f>IF(A5="Insert Year","",C5/D5)</f>
        <v>0</v>
      </c>
      <c r="H5" s="24" t="str">
        <f t="shared" ref="H5:H16" si="3">IF(A5="Insert Year","",(IF(F5+E5=1,"","Error")))</f>
        <v/>
      </c>
      <c r="J5" s="2"/>
    </row>
    <row r="6" spans="1:26" ht="18" customHeight="1" x14ac:dyDescent="0.25">
      <c r="A6" s="14">
        <v>2015</v>
      </c>
      <c r="B6" s="10">
        <v>2</v>
      </c>
      <c r="C6" s="26">
        <v>0</v>
      </c>
      <c r="D6" s="16">
        <f t="shared" si="0"/>
        <v>2</v>
      </c>
      <c r="E6" s="23">
        <f t="shared" si="1"/>
        <v>1</v>
      </c>
      <c r="F6" s="21">
        <f t="shared" ref="F6:F15" si="4">IF(A6="Insert Year","",C6/D6)</f>
        <v>0</v>
      </c>
      <c r="H6" s="24" t="str">
        <f t="shared" si="3"/>
        <v/>
      </c>
      <c r="J6" s="2"/>
    </row>
    <row r="7" spans="1:26" ht="18" customHeight="1" x14ac:dyDescent="0.25">
      <c r="A7" s="14">
        <v>2016</v>
      </c>
      <c r="B7" s="10">
        <v>3</v>
      </c>
      <c r="C7" s="26">
        <v>0</v>
      </c>
      <c r="D7" s="16">
        <f t="shared" si="0"/>
        <v>3</v>
      </c>
      <c r="E7" s="23">
        <f t="shared" si="1"/>
        <v>1</v>
      </c>
      <c r="F7" s="21">
        <f t="shared" si="4"/>
        <v>0</v>
      </c>
      <c r="H7" s="24" t="str">
        <f t="shared" si="3"/>
        <v/>
      </c>
      <c r="J7" s="2"/>
    </row>
    <row r="8" spans="1:26" ht="18" customHeight="1" x14ac:dyDescent="0.25">
      <c r="A8" s="14" t="s">
        <v>2</v>
      </c>
      <c r="B8" s="10"/>
      <c r="C8" s="26"/>
      <c r="D8" s="16" t="str">
        <f>IF(A8="Insert Year","",(C8+B8))</f>
        <v/>
      </c>
      <c r="E8" s="23" t="str">
        <f t="shared" si="1"/>
        <v/>
      </c>
      <c r="F8" s="21" t="str">
        <f t="shared" si="4"/>
        <v/>
      </c>
      <c r="H8" s="24" t="str">
        <f t="shared" si="3"/>
        <v/>
      </c>
      <c r="J8" s="2"/>
    </row>
    <row r="9" spans="1:26" ht="18" customHeight="1" x14ac:dyDescent="0.25">
      <c r="A9" s="14" t="s">
        <v>2</v>
      </c>
      <c r="B9" s="10"/>
      <c r="C9" s="26"/>
      <c r="D9" s="16" t="str">
        <f t="shared" ref="D9:D15" si="5">IF(A9="Insert Year","",(C9+B9))</f>
        <v/>
      </c>
      <c r="E9" s="23" t="str">
        <f t="shared" si="1"/>
        <v/>
      </c>
      <c r="F9" s="21" t="str">
        <f t="shared" si="4"/>
        <v/>
      </c>
      <c r="H9" s="24" t="str">
        <f t="shared" si="3"/>
        <v/>
      </c>
      <c r="J9" s="2"/>
      <c r="Z9" s="18"/>
    </row>
    <row r="10" spans="1:26" ht="18" customHeight="1" x14ac:dyDescent="0.25">
      <c r="A10" s="14" t="s">
        <v>2</v>
      </c>
      <c r="B10" s="10"/>
      <c r="C10" s="26"/>
      <c r="D10" s="16" t="str">
        <f t="shared" si="5"/>
        <v/>
      </c>
      <c r="E10" s="23" t="str">
        <f>IF(A10="Insert Year","",B10/D10)</f>
        <v/>
      </c>
      <c r="F10" s="21" t="str">
        <f t="shared" si="4"/>
        <v/>
      </c>
      <c r="H10" s="24" t="str">
        <f t="shared" si="3"/>
        <v/>
      </c>
      <c r="J10" s="2"/>
      <c r="Z10" s="17"/>
    </row>
    <row r="11" spans="1:26" ht="18" customHeight="1" x14ac:dyDescent="0.25">
      <c r="A11" s="14" t="s">
        <v>2</v>
      </c>
      <c r="B11" s="10"/>
      <c r="C11" s="26"/>
      <c r="D11" s="16" t="str">
        <f t="shared" si="5"/>
        <v/>
      </c>
      <c r="E11" s="23" t="str">
        <f t="shared" ref="E11:E15" si="6">IF(A11="Insert Year","",B11/D11)</f>
        <v/>
      </c>
      <c r="F11" s="21" t="str">
        <f t="shared" si="4"/>
        <v/>
      </c>
      <c r="H11" s="24" t="str">
        <f t="shared" si="3"/>
        <v/>
      </c>
      <c r="J11" s="2"/>
      <c r="Z11" s="18"/>
    </row>
    <row r="12" spans="1:26" ht="18" customHeight="1" x14ac:dyDescent="0.25">
      <c r="A12" s="14" t="s">
        <v>2</v>
      </c>
      <c r="B12" s="10"/>
      <c r="C12" s="26"/>
      <c r="D12" s="16" t="str">
        <f t="shared" si="5"/>
        <v/>
      </c>
      <c r="E12" s="23" t="str">
        <f t="shared" si="6"/>
        <v/>
      </c>
      <c r="F12" s="21" t="str">
        <f t="shared" si="4"/>
        <v/>
      </c>
      <c r="H12" s="24" t="str">
        <f t="shared" si="3"/>
        <v/>
      </c>
      <c r="J12" s="2"/>
      <c r="Z12" s="17"/>
    </row>
    <row r="13" spans="1:26" ht="18" customHeight="1" x14ac:dyDescent="0.25">
      <c r="A13" s="14" t="s">
        <v>2</v>
      </c>
      <c r="B13" s="10"/>
      <c r="C13" s="26"/>
      <c r="D13" s="16" t="str">
        <f t="shared" si="5"/>
        <v/>
      </c>
      <c r="E13" s="23" t="str">
        <f t="shared" si="6"/>
        <v/>
      </c>
      <c r="F13" s="21" t="str">
        <f t="shared" si="4"/>
        <v/>
      </c>
      <c r="H13" s="24" t="str">
        <f t="shared" si="3"/>
        <v/>
      </c>
      <c r="J13" s="2"/>
      <c r="Z13" s="17"/>
    </row>
    <row r="14" spans="1:26" ht="18" customHeight="1" x14ac:dyDescent="0.25">
      <c r="A14" s="14" t="s">
        <v>2</v>
      </c>
      <c r="B14" s="10"/>
      <c r="C14" s="26"/>
      <c r="D14" s="16" t="str">
        <f t="shared" si="5"/>
        <v/>
      </c>
      <c r="E14" s="23" t="str">
        <f t="shared" si="6"/>
        <v/>
      </c>
      <c r="F14" s="21" t="str">
        <f t="shared" si="4"/>
        <v/>
      </c>
      <c r="H14" s="24" t="str">
        <f t="shared" si="3"/>
        <v/>
      </c>
      <c r="J14" s="2"/>
      <c r="Z14" s="17"/>
    </row>
    <row r="15" spans="1:26" ht="18" customHeight="1" x14ac:dyDescent="0.25">
      <c r="A15" s="14" t="s">
        <v>2</v>
      </c>
      <c r="B15" s="27"/>
      <c r="C15" s="28"/>
      <c r="D15" s="16" t="str">
        <f t="shared" si="5"/>
        <v/>
      </c>
      <c r="E15" s="23" t="str">
        <f t="shared" si="6"/>
        <v/>
      </c>
      <c r="F15" s="21" t="str">
        <f t="shared" si="4"/>
        <v/>
      </c>
      <c r="H15" s="24" t="str">
        <f t="shared" si="3"/>
        <v/>
      </c>
      <c r="J15" s="2"/>
      <c r="Z15" s="17"/>
    </row>
    <row r="16" spans="1:26" ht="22.35" customHeight="1" x14ac:dyDescent="0.25">
      <c r="A16" s="3" t="s">
        <v>1</v>
      </c>
      <c r="B16" s="4">
        <f>SUM(B4:B15)</f>
        <v>9</v>
      </c>
      <c r="C16" s="4">
        <f>SUM(C4:C15)</f>
        <v>0</v>
      </c>
      <c r="D16" s="4">
        <f>SUM(D4:D15)</f>
        <v>9</v>
      </c>
      <c r="E16" s="5">
        <f>B16/D16</f>
        <v>1</v>
      </c>
      <c r="F16" s="5">
        <f>C16/D16</f>
        <v>0</v>
      </c>
      <c r="H16" s="24" t="str">
        <f t="shared" si="3"/>
        <v/>
      </c>
      <c r="J16" s="2"/>
    </row>
    <row r="17" spans="2:21" x14ac:dyDescent="0.25">
      <c r="G17" s="2"/>
      <c r="H17" s="1"/>
      <c r="J17" s="2"/>
    </row>
    <row r="18" spans="2:21" x14ac:dyDescent="0.25">
      <c r="G18" s="1"/>
      <c r="H18" s="2"/>
      <c r="J18" s="2"/>
    </row>
    <row r="19" spans="2:21" x14ac:dyDescent="0.25">
      <c r="B19" s="25"/>
      <c r="J19" s="25"/>
      <c r="U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zoomScalePageLayoutView="55" workbookViewId="0"/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2" customWidth="1"/>
    <col min="10" max="10" width="8.7109375" style="6"/>
    <col min="11" max="16384" width="8.7109375" style="2"/>
  </cols>
  <sheetData>
    <row r="1" spans="1:26" ht="21" x14ac:dyDescent="0.35">
      <c r="A1" s="7" t="s">
        <v>11</v>
      </c>
      <c r="C1" s="19"/>
      <c r="D1" s="20"/>
      <c r="E1" s="20"/>
      <c r="F1" s="20"/>
      <c r="I1" s="6"/>
    </row>
    <row r="2" spans="1:26" x14ac:dyDescent="0.25">
      <c r="G2" s="1"/>
      <c r="H2" s="9"/>
      <c r="I2" s="6"/>
      <c r="J2" s="25"/>
      <c r="T2" s="25"/>
    </row>
    <row r="3" spans="1:26" ht="78.75" x14ac:dyDescent="0.25">
      <c r="A3" s="13" t="s">
        <v>0</v>
      </c>
      <c r="B3" s="11" t="s">
        <v>20</v>
      </c>
      <c r="C3" s="11" t="s">
        <v>19</v>
      </c>
      <c r="D3" s="15" t="s">
        <v>17</v>
      </c>
      <c r="E3" s="12" t="s">
        <v>21</v>
      </c>
      <c r="F3" s="12" t="s">
        <v>22</v>
      </c>
      <c r="H3" s="8"/>
      <c r="I3" s="6"/>
      <c r="J3" s="2"/>
    </row>
    <row r="4" spans="1:26" ht="18" customHeight="1" x14ac:dyDescent="0.25">
      <c r="A4" s="14" t="s">
        <v>2</v>
      </c>
      <c r="B4" s="10"/>
      <c r="C4" s="26"/>
      <c r="D4" s="16" t="str">
        <f t="shared" ref="D4:D9" si="0">IF(A4="Insert Year","",(C4+B4))</f>
        <v/>
      </c>
      <c r="E4" s="23" t="str">
        <f t="shared" ref="E4:E9" si="1">IF(A4="Insert Year","",B4/D4)</f>
        <v/>
      </c>
      <c r="F4" s="21" t="str">
        <f t="shared" ref="F4:F10" si="2">IF(A4="Insert Year","",C4/D4)</f>
        <v/>
      </c>
      <c r="H4" s="24" t="str">
        <f t="shared" ref="H4:H9" si="3">IF(A4="Insert Year","",(IF(F4+E4=1,"","Error")))</f>
        <v/>
      </c>
      <c r="I4" s="6"/>
      <c r="J4" s="2"/>
    </row>
    <row r="5" spans="1:26" ht="18" customHeight="1" x14ac:dyDescent="0.25">
      <c r="A5" s="14" t="s">
        <v>2</v>
      </c>
      <c r="B5" s="10"/>
      <c r="C5" s="26"/>
      <c r="D5" s="16" t="str">
        <f t="shared" si="0"/>
        <v/>
      </c>
      <c r="E5" s="23" t="str">
        <f t="shared" si="1"/>
        <v/>
      </c>
      <c r="F5" s="21" t="str">
        <f t="shared" si="2"/>
        <v/>
      </c>
      <c r="H5" s="24" t="str">
        <f t="shared" si="3"/>
        <v/>
      </c>
      <c r="I5" s="6"/>
      <c r="J5" s="2"/>
    </row>
    <row r="6" spans="1:26" ht="18" customHeight="1" x14ac:dyDescent="0.25">
      <c r="A6" s="14" t="s">
        <v>2</v>
      </c>
      <c r="B6" s="10"/>
      <c r="C6" s="26"/>
      <c r="D6" s="16" t="str">
        <f t="shared" si="0"/>
        <v/>
      </c>
      <c r="E6" s="23" t="str">
        <f t="shared" si="1"/>
        <v/>
      </c>
      <c r="F6" s="21" t="str">
        <f t="shared" si="2"/>
        <v/>
      </c>
      <c r="H6" s="24" t="str">
        <f t="shared" si="3"/>
        <v/>
      </c>
      <c r="I6" s="6"/>
      <c r="J6" s="2"/>
    </row>
    <row r="7" spans="1:26" ht="18" customHeight="1" x14ac:dyDescent="0.25">
      <c r="A7" s="14" t="s">
        <v>2</v>
      </c>
      <c r="B7" s="10"/>
      <c r="C7" s="26"/>
      <c r="D7" s="16" t="str">
        <f t="shared" si="0"/>
        <v/>
      </c>
      <c r="E7" s="23" t="str">
        <f t="shared" si="1"/>
        <v/>
      </c>
      <c r="F7" s="21" t="str">
        <f t="shared" si="2"/>
        <v/>
      </c>
      <c r="H7" s="24" t="str">
        <f t="shared" si="3"/>
        <v/>
      </c>
      <c r="I7" s="6"/>
      <c r="J7" s="2"/>
    </row>
    <row r="8" spans="1:26" ht="18" customHeight="1" x14ac:dyDescent="0.25">
      <c r="A8" s="14" t="s">
        <v>2</v>
      </c>
      <c r="B8" s="10"/>
      <c r="C8" s="26"/>
      <c r="D8" s="16" t="str">
        <f t="shared" si="0"/>
        <v/>
      </c>
      <c r="E8" s="23" t="str">
        <f t="shared" si="1"/>
        <v/>
      </c>
      <c r="F8" s="21" t="str">
        <f t="shared" si="2"/>
        <v/>
      </c>
      <c r="H8" s="24" t="str">
        <f t="shared" si="3"/>
        <v/>
      </c>
      <c r="I8" s="6"/>
      <c r="J8" s="2"/>
    </row>
    <row r="9" spans="1:26" ht="18" customHeight="1" x14ac:dyDescent="0.25">
      <c r="A9" s="14" t="s">
        <v>2</v>
      </c>
      <c r="B9" s="10"/>
      <c r="C9" s="26"/>
      <c r="D9" s="16" t="str">
        <f t="shared" si="0"/>
        <v/>
      </c>
      <c r="E9" s="23" t="str">
        <f t="shared" si="1"/>
        <v/>
      </c>
      <c r="F9" s="21" t="str">
        <f t="shared" si="2"/>
        <v/>
      </c>
      <c r="H9" s="24" t="str">
        <f t="shared" si="3"/>
        <v/>
      </c>
      <c r="I9" s="6"/>
      <c r="J9" s="2"/>
      <c r="Z9" s="18"/>
    </row>
    <row r="10" spans="1:26" ht="18" customHeight="1" x14ac:dyDescent="0.25">
      <c r="A10" s="14" t="s">
        <v>2</v>
      </c>
      <c r="B10" s="10"/>
      <c r="C10" s="26"/>
      <c r="D10" s="16" t="str">
        <f t="shared" ref="D10:D14" si="4">IF(A10="Insert Year","",(C10+B10))</f>
        <v/>
      </c>
      <c r="E10" s="23" t="str">
        <f t="shared" ref="E10:E14" si="5">IF(A10="Insert Year","",B10/D10)</f>
        <v/>
      </c>
      <c r="F10" s="21" t="str">
        <f t="shared" si="2"/>
        <v/>
      </c>
      <c r="H10" s="24" t="str">
        <f t="shared" ref="H10:H16" si="6">IF(A10="Insert Year","",(IF(F10+E10=1,"","Error")))</f>
        <v/>
      </c>
      <c r="I10" s="6"/>
      <c r="J10" s="2"/>
      <c r="Z10" s="17"/>
    </row>
    <row r="11" spans="1:26" ht="18" customHeight="1" x14ac:dyDescent="0.25">
      <c r="A11" s="14" t="s">
        <v>2</v>
      </c>
      <c r="B11" s="10"/>
      <c r="C11" s="26"/>
      <c r="D11" s="16" t="str">
        <f t="shared" si="4"/>
        <v/>
      </c>
      <c r="E11" s="23" t="str">
        <f t="shared" si="5"/>
        <v/>
      </c>
      <c r="F11" s="21" t="str">
        <f t="shared" ref="F11:F14" si="7">IF(A11="Insert Year","",C11/D11)</f>
        <v/>
      </c>
      <c r="H11" s="24" t="str">
        <f t="shared" si="6"/>
        <v/>
      </c>
      <c r="I11" s="6"/>
      <c r="J11" s="2"/>
      <c r="Z11" s="18"/>
    </row>
    <row r="12" spans="1:26" ht="18" customHeight="1" x14ac:dyDescent="0.25">
      <c r="A12" s="14" t="s">
        <v>2</v>
      </c>
      <c r="B12" s="10"/>
      <c r="C12" s="26"/>
      <c r="D12" s="16" t="str">
        <f t="shared" si="4"/>
        <v/>
      </c>
      <c r="E12" s="23" t="str">
        <f t="shared" si="5"/>
        <v/>
      </c>
      <c r="F12" s="21" t="str">
        <f t="shared" si="7"/>
        <v/>
      </c>
      <c r="H12" s="24" t="str">
        <f t="shared" si="6"/>
        <v/>
      </c>
      <c r="I12" s="6"/>
      <c r="J12" s="2"/>
      <c r="Z12" s="17"/>
    </row>
    <row r="13" spans="1:26" ht="18" customHeight="1" x14ac:dyDescent="0.25">
      <c r="A13" s="14" t="s">
        <v>2</v>
      </c>
      <c r="B13" s="10"/>
      <c r="C13" s="26"/>
      <c r="D13" s="16" t="str">
        <f t="shared" si="4"/>
        <v/>
      </c>
      <c r="E13" s="23" t="str">
        <f t="shared" si="5"/>
        <v/>
      </c>
      <c r="F13" s="21" t="str">
        <f t="shared" si="7"/>
        <v/>
      </c>
      <c r="H13" s="24" t="str">
        <f t="shared" si="6"/>
        <v/>
      </c>
      <c r="I13" s="6"/>
      <c r="J13" s="2"/>
      <c r="Z13" s="17"/>
    </row>
    <row r="14" spans="1:26" ht="18" customHeight="1" x14ac:dyDescent="0.25">
      <c r="A14" s="14" t="s">
        <v>2</v>
      </c>
      <c r="B14" s="10"/>
      <c r="C14" s="26"/>
      <c r="D14" s="16" t="str">
        <f t="shared" si="4"/>
        <v/>
      </c>
      <c r="E14" s="23" t="str">
        <f t="shared" si="5"/>
        <v/>
      </c>
      <c r="F14" s="21" t="str">
        <f t="shared" si="7"/>
        <v/>
      </c>
      <c r="H14" s="24" t="str">
        <f t="shared" si="6"/>
        <v/>
      </c>
      <c r="I14" s="6"/>
      <c r="J14" s="2"/>
      <c r="Z14" s="17"/>
    </row>
    <row r="15" spans="1:26" ht="18" customHeight="1" x14ac:dyDescent="0.25">
      <c r="A15" s="14" t="s">
        <v>2</v>
      </c>
      <c r="B15" s="27"/>
      <c r="C15" s="28"/>
      <c r="D15" s="16" t="str">
        <f>IF(A15="Insert Year","",(C15+B15))</f>
        <v/>
      </c>
      <c r="E15" s="23" t="str">
        <f>IF(A15="Insert Year","",B15/D15)</f>
        <v/>
      </c>
      <c r="F15" s="21" t="str">
        <f>IF(A15="Insert Year","",C15/D15)</f>
        <v/>
      </c>
      <c r="H15" s="24" t="str">
        <f>IF(A15="Insert Year","",(IF(F15+E15=1,"","Error")))</f>
        <v/>
      </c>
      <c r="I15" s="6"/>
      <c r="J15" s="2"/>
      <c r="Z15" s="17"/>
    </row>
    <row r="16" spans="1:26" ht="22.35" customHeight="1" x14ac:dyDescent="0.25">
      <c r="A16" s="3" t="s">
        <v>1</v>
      </c>
      <c r="B16" s="4">
        <f>SUM(B4:B15)</f>
        <v>0</v>
      </c>
      <c r="C16" s="4">
        <f>SUM(C4:C15)</f>
        <v>0</v>
      </c>
      <c r="D16" s="4">
        <f>SUM(D4:D15)</f>
        <v>0</v>
      </c>
      <c r="E16" s="5" t="e">
        <f>B16/D16</f>
        <v>#DIV/0!</v>
      </c>
      <c r="F16" s="5" t="e">
        <f>C16/D16</f>
        <v>#DIV/0!</v>
      </c>
      <c r="H16" s="24" t="e">
        <f t="shared" si="6"/>
        <v>#DIV/0!</v>
      </c>
      <c r="I16" s="6"/>
      <c r="J16" s="2"/>
    </row>
    <row r="17" spans="2:21" x14ac:dyDescent="0.25">
      <c r="G17" s="2"/>
      <c r="H17" s="1"/>
      <c r="I17" s="6"/>
      <c r="J17" s="2"/>
    </row>
    <row r="18" spans="2:21" x14ac:dyDescent="0.25">
      <c r="G18" s="1"/>
      <c r="H18" s="2"/>
      <c r="I18" s="6"/>
      <c r="J18" s="2"/>
    </row>
    <row r="19" spans="2:21" x14ac:dyDescent="0.25">
      <c r="B19" s="25"/>
      <c r="J19" s="25"/>
      <c r="U19" s="25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="40" zoomScaleNormal="40" workbookViewId="0"/>
  </sheetViews>
  <sheetFormatPr defaultColWidth="8.7109375" defaultRowHeight="15.75" x14ac:dyDescent="0.25"/>
  <cols>
    <col min="1" max="1" width="18.28515625" style="2" customWidth="1"/>
    <col min="2" max="3" width="15.28515625" style="1" customWidth="1"/>
    <col min="4" max="4" width="17.28515625" style="1" customWidth="1"/>
    <col min="5" max="7" width="15.28515625" style="1" customWidth="1"/>
    <col min="8" max="8" width="17.5703125" style="1" customWidth="1"/>
    <col min="9" max="13" width="15.28515625" style="1" customWidth="1"/>
    <col min="14" max="15" width="15.28515625" style="35" customWidth="1"/>
    <col min="16" max="16" width="17.28515625" style="35" customWidth="1"/>
    <col min="17" max="17" width="15.28515625" style="35" customWidth="1"/>
    <col min="18" max="18" width="16.85546875" style="35" customWidth="1"/>
    <col min="19" max="19" width="15.28515625" style="35" customWidth="1"/>
    <col min="20" max="20" width="17.5703125" style="35" customWidth="1"/>
    <col min="21" max="21" width="1.28515625" style="6" customWidth="1"/>
    <col min="23" max="23" width="10.7109375" style="2" customWidth="1"/>
    <col min="24" max="24" width="8.7109375" style="6"/>
    <col min="25" max="16384" width="8.7109375" style="2"/>
  </cols>
  <sheetData>
    <row r="1" spans="1:40" ht="21" x14ac:dyDescent="0.35">
      <c r="A1" s="7" t="s">
        <v>32</v>
      </c>
      <c r="C1" s="19"/>
      <c r="D1" s="19"/>
      <c r="E1" s="20"/>
      <c r="F1" s="20"/>
      <c r="G1" s="20"/>
      <c r="H1" s="20"/>
      <c r="K1" s="20"/>
      <c r="L1" s="20"/>
      <c r="M1" s="20"/>
      <c r="O1" s="36"/>
      <c r="P1" s="36"/>
      <c r="Q1" s="29"/>
      <c r="R1" s="29"/>
      <c r="S1" s="29"/>
      <c r="T1" s="29"/>
      <c r="W1" s="6"/>
    </row>
    <row r="2" spans="1:40" x14ac:dyDescent="0.25">
      <c r="U2" s="9"/>
      <c r="V2" s="9"/>
      <c r="W2" s="6"/>
      <c r="X2" s="25"/>
      <c r="AH2" s="25"/>
    </row>
    <row r="3" spans="1:40" ht="121.15" customHeight="1" x14ac:dyDescent="0.25">
      <c r="A3" s="13" t="s">
        <v>0</v>
      </c>
      <c r="B3" s="11" t="s">
        <v>14</v>
      </c>
      <c r="C3" s="11" t="s">
        <v>18</v>
      </c>
      <c r="D3" s="11" t="s">
        <v>46</v>
      </c>
      <c r="E3" s="15" t="s">
        <v>23</v>
      </c>
      <c r="F3" s="12" t="s">
        <v>15</v>
      </c>
      <c r="G3" s="12" t="s">
        <v>16</v>
      </c>
      <c r="H3" s="12" t="s">
        <v>47</v>
      </c>
      <c r="I3" s="11" t="s">
        <v>33</v>
      </c>
      <c r="J3" s="12" t="s">
        <v>34</v>
      </c>
      <c r="K3" s="15" t="s">
        <v>30</v>
      </c>
      <c r="L3" s="12" t="s">
        <v>35</v>
      </c>
      <c r="M3" s="12" t="s">
        <v>36</v>
      </c>
      <c r="N3" s="37" t="s">
        <v>52</v>
      </c>
      <c r="O3" s="37" t="s">
        <v>51</v>
      </c>
      <c r="P3" s="37" t="s">
        <v>53</v>
      </c>
      <c r="Q3" s="38" t="s">
        <v>49</v>
      </c>
      <c r="R3" s="39" t="s">
        <v>50</v>
      </c>
      <c r="S3" s="39" t="s">
        <v>55</v>
      </c>
      <c r="T3" s="39" t="s">
        <v>54</v>
      </c>
      <c r="V3" s="8"/>
      <c r="W3" s="6"/>
      <c r="X3" s="2"/>
    </row>
    <row r="4" spans="1:40" ht="18" customHeight="1" x14ac:dyDescent="0.25">
      <c r="A4" s="14">
        <v>2013</v>
      </c>
      <c r="B4" s="10">
        <v>0</v>
      </c>
      <c r="C4" s="50">
        <v>0</v>
      </c>
      <c r="D4" s="51"/>
      <c r="E4" s="16">
        <f t="shared" ref="E4" si="0">IF(A4="Insert Year","",(C4+B4+D4))</f>
        <v>0</v>
      </c>
      <c r="F4" s="23" t="str">
        <f t="shared" ref="F4" si="1">IF(A4="Insert Year","",IF(E4=0,"0",B4/E4))</f>
        <v>0</v>
      </c>
      <c r="G4" s="23" t="str">
        <f t="shared" ref="G4" si="2">IF(A4="Insert Year","",IF(E4=0,"0",C4/E4))</f>
        <v>0</v>
      </c>
      <c r="H4" s="23" t="str">
        <f t="shared" ref="H4" si="3">IF(A4="Insert Year","",IF(E4=0,"0",D4/E4))</f>
        <v>0</v>
      </c>
      <c r="I4" s="10">
        <v>0</v>
      </c>
      <c r="J4" s="31">
        <v>0</v>
      </c>
      <c r="K4" s="16">
        <f t="shared" ref="K4" si="4">IF(A4="Insert Year","",(J4+I4))</f>
        <v>0</v>
      </c>
      <c r="L4" s="23" t="str">
        <f t="shared" ref="L4" si="5">IF(A4="Insert Year","",IF(K4=0,"0",I4/K4))</f>
        <v>0</v>
      </c>
      <c r="M4" s="23" t="str">
        <f t="shared" ref="M4" si="6">IF(A4="Insert Year","",IF(K4=0,"0",J4/K4))</f>
        <v>0</v>
      </c>
      <c r="N4" s="40"/>
      <c r="O4" s="54"/>
      <c r="P4" s="55"/>
      <c r="Q4" s="42">
        <f>IF(A4="Insert Year","",(O4+N4+P4))</f>
        <v>0</v>
      </c>
      <c r="R4" s="43" t="str">
        <f>IF(A4="Insert Year","",IF(Q4=0,"0",N4/Q4))</f>
        <v>0</v>
      </c>
      <c r="S4" s="43" t="str">
        <f>IF(A4="Insert Year","",IF(Q4=0,"0",O4/Q4))</f>
        <v>0</v>
      </c>
      <c r="T4" s="43" t="str">
        <f>IF(A4="Insert Year","",IF(Q4=0,"0",P4/Q4))</f>
        <v>0</v>
      </c>
      <c r="V4" s="24"/>
      <c r="W4" s="6"/>
      <c r="X4" s="2"/>
    </row>
    <row r="5" spans="1:40" ht="18" customHeight="1" x14ac:dyDescent="0.25">
      <c r="A5" s="14">
        <v>2014</v>
      </c>
      <c r="B5" s="10">
        <v>26</v>
      </c>
      <c r="C5" s="52">
        <v>3</v>
      </c>
      <c r="D5" s="26"/>
      <c r="E5" s="16">
        <f>IF(A5="Insert Year","",(C5+B5+D5))</f>
        <v>29</v>
      </c>
      <c r="F5" s="23">
        <f>IF(A5="Insert Year","",IF(E5=0,"0",B5/E5))</f>
        <v>0.89655172413793105</v>
      </c>
      <c r="G5" s="23">
        <f>IF(A5="Insert Year","",IF(E5=0,"0",C5/E5))</f>
        <v>0.10344827586206896</v>
      </c>
      <c r="H5" s="23">
        <f>IF(A5="Insert Year","",IF(E5=0,"0",D5/E5))</f>
        <v>0</v>
      </c>
      <c r="I5" s="10">
        <v>28</v>
      </c>
      <c r="J5" s="31">
        <v>1</v>
      </c>
      <c r="K5" s="16">
        <f t="shared" ref="K5:K8" si="7">IF(A5="Insert Year","",(J5+I5))</f>
        <v>29</v>
      </c>
      <c r="L5" s="23">
        <f>IF(A5="Insert Year","",IF(K5=0,"0",I5/K5))</f>
        <v>0.96551724137931039</v>
      </c>
      <c r="M5" s="23">
        <f>IF(A5="Insert Year","",IF(K5=0,"0",J5/K5))</f>
        <v>3.4482758620689655E-2</v>
      </c>
      <c r="N5" s="40"/>
      <c r="O5" s="56"/>
      <c r="P5" s="41"/>
      <c r="Q5" s="42">
        <f t="shared" ref="Q5:Q15" si="8">IF(A5="Insert Year","",(O5+N5+P5))</f>
        <v>0</v>
      </c>
      <c r="R5" s="43" t="str">
        <f t="shared" ref="R5:R15" si="9">IF(A5="Insert Year","",IF(Q5=0,"0",N5/Q5))</f>
        <v>0</v>
      </c>
      <c r="S5" s="43" t="str">
        <f t="shared" ref="S5:S15" si="10">IF(A5="Insert Year","",IF(Q5=0,"0",O5/Q5))</f>
        <v>0</v>
      </c>
      <c r="T5" s="43" t="str">
        <f t="shared" ref="T5:T15" si="11">IF(A5="Insert Year","",IF(Q5=0,"0",P5/Q5))</f>
        <v>0</v>
      </c>
      <c r="V5" s="24" t="str">
        <f>IF(A5="Insert Year","",(IF(H5+G5+F5=1,"","Error")))</f>
        <v/>
      </c>
      <c r="W5" s="6"/>
      <c r="X5" s="2"/>
    </row>
    <row r="6" spans="1:40" ht="18" customHeight="1" x14ac:dyDescent="0.25">
      <c r="A6" s="14">
        <v>2015</v>
      </c>
      <c r="B6" s="10">
        <v>26</v>
      </c>
      <c r="C6" s="52">
        <v>4</v>
      </c>
      <c r="D6" s="26"/>
      <c r="E6" s="16">
        <f t="shared" ref="E6:E15" si="12">IF(A6="Insert Year","",(C6+B6+D6))</f>
        <v>30</v>
      </c>
      <c r="F6" s="23">
        <f t="shared" ref="F6:F15" si="13">IF(A6="Insert Year","",IF(E6=0,"0",B6/E6))</f>
        <v>0.8666666666666667</v>
      </c>
      <c r="G6" s="23">
        <f t="shared" ref="G6:G15" si="14">IF(A6="Insert Year","",IF(E6=0,"0",C6/E6))</f>
        <v>0.13333333333333333</v>
      </c>
      <c r="H6" s="23">
        <f t="shared" ref="H6:H15" si="15">IF(A6="Insert Year","",IF(E6=0,"0",D6/E6))</f>
        <v>0</v>
      </c>
      <c r="I6" s="10">
        <v>34</v>
      </c>
      <c r="J6" s="31">
        <v>3</v>
      </c>
      <c r="K6" s="16">
        <f t="shared" si="7"/>
        <v>37</v>
      </c>
      <c r="L6" s="23">
        <f t="shared" ref="L6:L15" si="16">IF(A6="Insert Year","",IF(K6=0,"0",I6/K6))</f>
        <v>0.91891891891891897</v>
      </c>
      <c r="M6" s="23">
        <f t="shared" ref="M6:M15" si="17">IF(A6="Insert Year","",IF(K6=0,"0",J6/K6))</f>
        <v>8.1081081081081086E-2</v>
      </c>
      <c r="N6" s="40"/>
      <c r="O6" s="56"/>
      <c r="P6" s="41"/>
      <c r="Q6" s="42">
        <f t="shared" si="8"/>
        <v>0</v>
      </c>
      <c r="R6" s="43" t="str">
        <f t="shared" si="9"/>
        <v>0</v>
      </c>
      <c r="S6" s="43" t="str">
        <f t="shared" si="10"/>
        <v>0</v>
      </c>
      <c r="T6" s="43" t="str">
        <f t="shared" si="11"/>
        <v>0</v>
      </c>
      <c r="V6" s="24" t="str">
        <f t="shared" ref="V6:V16" si="18">IF(A6="Insert Year","",(IF(H6+G6+F6=1,"","Error")))</f>
        <v/>
      </c>
      <c r="W6" s="6"/>
      <c r="X6" s="2"/>
    </row>
    <row r="7" spans="1:40" ht="18" customHeight="1" x14ac:dyDescent="0.25">
      <c r="A7" s="14">
        <v>2016</v>
      </c>
      <c r="B7" s="10">
        <v>31</v>
      </c>
      <c r="C7" s="52">
        <v>6</v>
      </c>
      <c r="D7" s="26"/>
      <c r="E7" s="16">
        <f t="shared" si="12"/>
        <v>37</v>
      </c>
      <c r="F7" s="23">
        <f t="shared" si="13"/>
        <v>0.83783783783783783</v>
      </c>
      <c r="G7" s="23">
        <f t="shared" si="14"/>
        <v>0.16216216216216217</v>
      </c>
      <c r="H7" s="23">
        <f t="shared" si="15"/>
        <v>0</v>
      </c>
      <c r="I7" s="10">
        <v>42</v>
      </c>
      <c r="J7" s="31">
        <v>4</v>
      </c>
      <c r="K7" s="16">
        <f t="shared" si="7"/>
        <v>46</v>
      </c>
      <c r="L7" s="23">
        <f t="shared" si="16"/>
        <v>0.91304347826086951</v>
      </c>
      <c r="M7" s="23">
        <f t="shared" si="17"/>
        <v>8.6956521739130432E-2</v>
      </c>
      <c r="N7" s="40"/>
      <c r="O7" s="56"/>
      <c r="P7" s="41"/>
      <c r="Q7" s="42">
        <f t="shared" si="8"/>
        <v>0</v>
      </c>
      <c r="R7" s="43" t="str">
        <f t="shared" si="9"/>
        <v>0</v>
      </c>
      <c r="S7" s="43" t="str">
        <f t="shared" si="10"/>
        <v>0</v>
      </c>
      <c r="T7" s="43" t="str">
        <f t="shared" si="11"/>
        <v>0</v>
      </c>
      <c r="V7" s="24" t="str">
        <f t="shared" si="18"/>
        <v/>
      </c>
      <c r="W7" s="6"/>
      <c r="X7" s="2"/>
    </row>
    <row r="8" spans="1:40" ht="18" customHeight="1" x14ac:dyDescent="0.25">
      <c r="A8" s="14" t="s">
        <v>2</v>
      </c>
      <c r="B8" s="10"/>
      <c r="C8" s="52"/>
      <c r="D8" s="26"/>
      <c r="E8" s="16" t="str">
        <f t="shared" si="12"/>
        <v/>
      </c>
      <c r="F8" s="23" t="str">
        <f t="shared" si="13"/>
        <v/>
      </c>
      <c r="G8" s="23" t="str">
        <f t="shared" si="14"/>
        <v/>
      </c>
      <c r="H8" s="23" t="str">
        <f t="shared" si="15"/>
        <v/>
      </c>
      <c r="I8" s="10"/>
      <c r="J8" s="31"/>
      <c r="K8" s="16" t="str">
        <f t="shared" si="7"/>
        <v/>
      </c>
      <c r="L8" s="23" t="str">
        <f t="shared" si="16"/>
        <v/>
      </c>
      <c r="M8" s="23" t="str">
        <f t="shared" si="17"/>
        <v/>
      </c>
      <c r="N8" s="40"/>
      <c r="O8" s="56"/>
      <c r="P8" s="41"/>
      <c r="Q8" s="42" t="str">
        <f t="shared" si="8"/>
        <v/>
      </c>
      <c r="R8" s="43" t="str">
        <f t="shared" si="9"/>
        <v/>
      </c>
      <c r="S8" s="43" t="str">
        <f t="shared" si="10"/>
        <v/>
      </c>
      <c r="T8" s="43" t="str">
        <f t="shared" si="11"/>
        <v/>
      </c>
      <c r="V8" s="24" t="str">
        <f t="shared" si="18"/>
        <v/>
      </c>
      <c r="W8" s="6"/>
      <c r="X8" s="2"/>
    </row>
    <row r="9" spans="1:40" ht="18" customHeight="1" x14ac:dyDescent="0.25">
      <c r="A9" s="14" t="s">
        <v>2</v>
      </c>
      <c r="B9" s="10"/>
      <c r="C9" s="52"/>
      <c r="D9" s="26"/>
      <c r="E9" s="16" t="str">
        <f t="shared" si="12"/>
        <v/>
      </c>
      <c r="F9" s="23" t="str">
        <f t="shared" si="13"/>
        <v/>
      </c>
      <c r="G9" s="23" t="str">
        <f t="shared" si="14"/>
        <v/>
      </c>
      <c r="H9" s="23" t="str">
        <f t="shared" si="15"/>
        <v/>
      </c>
      <c r="I9" s="10"/>
      <c r="J9" s="31"/>
      <c r="K9" s="16" t="str">
        <f t="shared" ref="K9:K15" si="19">IF(A9="Insert Year","",(J9+I9))</f>
        <v/>
      </c>
      <c r="L9" s="23" t="str">
        <f t="shared" si="16"/>
        <v/>
      </c>
      <c r="M9" s="23" t="str">
        <f t="shared" si="17"/>
        <v/>
      </c>
      <c r="N9" s="40"/>
      <c r="O9" s="56"/>
      <c r="P9" s="41"/>
      <c r="Q9" s="42" t="str">
        <f t="shared" si="8"/>
        <v/>
      </c>
      <c r="R9" s="43" t="str">
        <f t="shared" si="9"/>
        <v/>
      </c>
      <c r="S9" s="43" t="str">
        <f t="shared" si="10"/>
        <v/>
      </c>
      <c r="T9" s="43" t="str">
        <f t="shared" si="11"/>
        <v/>
      </c>
      <c r="V9" s="24" t="str">
        <f t="shared" si="18"/>
        <v/>
      </c>
      <c r="W9" s="6"/>
      <c r="X9" s="2"/>
      <c r="AN9" s="18"/>
    </row>
    <row r="10" spans="1:40" ht="18" customHeight="1" x14ac:dyDescent="0.25">
      <c r="A10" s="14" t="s">
        <v>2</v>
      </c>
      <c r="B10" s="10"/>
      <c r="C10" s="52"/>
      <c r="D10" s="26"/>
      <c r="E10" s="16" t="str">
        <f t="shared" si="12"/>
        <v/>
      </c>
      <c r="F10" s="23" t="str">
        <f t="shared" si="13"/>
        <v/>
      </c>
      <c r="G10" s="23" t="str">
        <f t="shared" si="14"/>
        <v/>
      </c>
      <c r="H10" s="23" t="str">
        <f t="shared" si="15"/>
        <v/>
      </c>
      <c r="I10" s="10"/>
      <c r="J10" s="31"/>
      <c r="K10" s="16" t="str">
        <f t="shared" si="19"/>
        <v/>
      </c>
      <c r="L10" s="23" t="str">
        <f t="shared" si="16"/>
        <v/>
      </c>
      <c r="M10" s="23" t="str">
        <f t="shared" si="17"/>
        <v/>
      </c>
      <c r="N10" s="40"/>
      <c r="O10" s="56"/>
      <c r="P10" s="41"/>
      <c r="Q10" s="42" t="str">
        <f t="shared" si="8"/>
        <v/>
      </c>
      <c r="R10" s="43" t="str">
        <f t="shared" si="9"/>
        <v/>
      </c>
      <c r="S10" s="43" t="str">
        <f t="shared" si="10"/>
        <v/>
      </c>
      <c r="T10" s="43" t="str">
        <f t="shared" si="11"/>
        <v/>
      </c>
      <c r="V10" s="24" t="str">
        <f t="shared" si="18"/>
        <v/>
      </c>
      <c r="W10" s="6"/>
      <c r="X10" s="2"/>
      <c r="AN10" s="17"/>
    </row>
    <row r="11" spans="1:40" ht="18" customHeight="1" x14ac:dyDescent="0.25">
      <c r="A11" s="14" t="s">
        <v>2</v>
      </c>
      <c r="B11" s="10"/>
      <c r="C11" s="52"/>
      <c r="D11" s="26"/>
      <c r="E11" s="16" t="str">
        <f t="shared" si="12"/>
        <v/>
      </c>
      <c r="F11" s="23" t="str">
        <f t="shared" si="13"/>
        <v/>
      </c>
      <c r="G11" s="23" t="str">
        <f t="shared" si="14"/>
        <v/>
      </c>
      <c r="H11" s="23" t="str">
        <f t="shared" si="15"/>
        <v/>
      </c>
      <c r="I11" s="10"/>
      <c r="J11" s="31"/>
      <c r="K11" s="16" t="str">
        <f t="shared" si="19"/>
        <v/>
      </c>
      <c r="L11" s="23" t="str">
        <f t="shared" si="16"/>
        <v/>
      </c>
      <c r="M11" s="23" t="str">
        <f t="shared" si="17"/>
        <v/>
      </c>
      <c r="N11" s="40"/>
      <c r="O11" s="56"/>
      <c r="P11" s="41"/>
      <c r="Q11" s="42" t="str">
        <f t="shared" si="8"/>
        <v/>
      </c>
      <c r="R11" s="43" t="str">
        <f t="shared" si="9"/>
        <v/>
      </c>
      <c r="S11" s="43" t="str">
        <f t="shared" si="10"/>
        <v/>
      </c>
      <c r="T11" s="43" t="str">
        <f t="shared" si="11"/>
        <v/>
      </c>
      <c r="V11" s="24" t="str">
        <f t="shared" si="18"/>
        <v/>
      </c>
      <c r="W11" s="6"/>
      <c r="X11" s="2"/>
      <c r="AN11" s="18"/>
    </row>
    <row r="12" spans="1:40" ht="18" customHeight="1" x14ac:dyDescent="0.25">
      <c r="A12" s="14" t="s">
        <v>2</v>
      </c>
      <c r="B12" s="10"/>
      <c r="C12" s="52"/>
      <c r="D12" s="26"/>
      <c r="E12" s="16" t="str">
        <f t="shared" si="12"/>
        <v/>
      </c>
      <c r="F12" s="23" t="str">
        <f t="shared" si="13"/>
        <v/>
      </c>
      <c r="G12" s="23" t="str">
        <f t="shared" si="14"/>
        <v/>
      </c>
      <c r="H12" s="23" t="str">
        <f t="shared" si="15"/>
        <v/>
      </c>
      <c r="I12" s="10"/>
      <c r="J12" s="31"/>
      <c r="K12" s="16" t="str">
        <f t="shared" si="19"/>
        <v/>
      </c>
      <c r="L12" s="23" t="str">
        <f t="shared" si="16"/>
        <v/>
      </c>
      <c r="M12" s="23" t="str">
        <f t="shared" si="17"/>
        <v/>
      </c>
      <c r="N12" s="40"/>
      <c r="O12" s="56"/>
      <c r="P12" s="41"/>
      <c r="Q12" s="42" t="str">
        <f t="shared" si="8"/>
        <v/>
      </c>
      <c r="R12" s="43" t="str">
        <f t="shared" si="9"/>
        <v/>
      </c>
      <c r="S12" s="43" t="str">
        <f t="shared" si="10"/>
        <v/>
      </c>
      <c r="T12" s="43" t="str">
        <f t="shared" si="11"/>
        <v/>
      </c>
      <c r="V12" s="24" t="str">
        <f t="shared" si="18"/>
        <v/>
      </c>
      <c r="W12" s="6"/>
      <c r="X12" s="2"/>
      <c r="AN12" s="17"/>
    </row>
    <row r="13" spans="1:40" ht="18" customHeight="1" x14ac:dyDescent="0.25">
      <c r="A13" s="14" t="s">
        <v>2</v>
      </c>
      <c r="B13" s="10"/>
      <c r="C13" s="52"/>
      <c r="D13" s="26"/>
      <c r="E13" s="16" t="str">
        <f t="shared" si="12"/>
        <v/>
      </c>
      <c r="F13" s="23" t="str">
        <f t="shared" si="13"/>
        <v/>
      </c>
      <c r="G13" s="23" t="str">
        <f t="shared" si="14"/>
        <v/>
      </c>
      <c r="H13" s="23" t="str">
        <f t="shared" si="15"/>
        <v/>
      </c>
      <c r="I13" s="10"/>
      <c r="J13" s="31"/>
      <c r="K13" s="16" t="str">
        <f t="shared" si="19"/>
        <v/>
      </c>
      <c r="L13" s="23" t="str">
        <f t="shared" si="16"/>
        <v/>
      </c>
      <c r="M13" s="23" t="str">
        <f t="shared" si="17"/>
        <v/>
      </c>
      <c r="N13" s="40"/>
      <c r="O13" s="56"/>
      <c r="P13" s="41"/>
      <c r="Q13" s="42" t="str">
        <f t="shared" si="8"/>
        <v/>
      </c>
      <c r="R13" s="43" t="str">
        <f t="shared" si="9"/>
        <v/>
      </c>
      <c r="S13" s="43" t="str">
        <f t="shared" si="10"/>
        <v/>
      </c>
      <c r="T13" s="43" t="str">
        <f t="shared" si="11"/>
        <v/>
      </c>
      <c r="V13" s="24" t="str">
        <f t="shared" si="18"/>
        <v/>
      </c>
      <c r="W13" s="6"/>
      <c r="X13" s="2"/>
      <c r="AN13" s="17"/>
    </row>
    <row r="14" spans="1:40" ht="18" customHeight="1" x14ac:dyDescent="0.25">
      <c r="A14" s="14" t="s">
        <v>2</v>
      </c>
      <c r="B14" s="10"/>
      <c r="C14" s="52"/>
      <c r="D14" s="26"/>
      <c r="E14" s="16" t="str">
        <f t="shared" si="12"/>
        <v/>
      </c>
      <c r="F14" s="23" t="str">
        <f t="shared" si="13"/>
        <v/>
      </c>
      <c r="G14" s="23" t="str">
        <f t="shared" si="14"/>
        <v/>
      </c>
      <c r="H14" s="23" t="str">
        <f t="shared" si="15"/>
        <v/>
      </c>
      <c r="I14" s="10"/>
      <c r="J14" s="31"/>
      <c r="K14" s="16" t="str">
        <f t="shared" si="19"/>
        <v/>
      </c>
      <c r="L14" s="23" t="str">
        <f t="shared" si="16"/>
        <v/>
      </c>
      <c r="M14" s="23" t="str">
        <f t="shared" si="17"/>
        <v/>
      </c>
      <c r="N14" s="40"/>
      <c r="O14" s="56"/>
      <c r="P14" s="41"/>
      <c r="Q14" s="42" t="str">
        <f t="shared" si="8"/>
        <v/>
      </c>
      <c r="R14" s="43" t="str">
        <f t="shared" si="9"/>
        <v/>
      </c>
      <c r="S14" s="43" t="str">
        <f t="shared" si="10"/>
        <v/>
      </c>
      <c r="T14" s="43" t="str">
        <f t="shared" si="11"/>
        <v/>
      </c>
      <c r="V14" s="24" t="str">
        <f t="shared" si="18"/>
        <v/>
      </c>
      <c r="W14" s="6"/>
      <c r="X14" s="2"/>
      <c r="AN14" s="17"/>
    </row>
    <row r="15" spans="1:40" ht="18" customHeight="1" x14ac:dyDescent="0.25">
      <c r="A15" s="14" t="s">
        <v>2</v>
      </c>
      <c r="B15" s="27"/>
      <c r="C15" s="53"/>
      <c r="D15" s="28"/>
      <c r="E15" s="16" t="str">
        <f t="shared" si="12"/>
        <v/>
      </c>
      <c r="F15" s="23" t="str">
        <f t="shared" si="13"/>
        <v/>
      </c>
      <c r="G15" s="23" t="str">
        <f t="shared" si="14"/>
        <v/>
      </c>
      <c r="H15" s="23" t="str">
        <f t="shared" si="15"/>
        <v/>
      </c>
      <c r="I15" s="27"/>
      <c r="J15" s="32"/>
      <c r="K15" s="16" t="str">
        <f t="shared" si="19"/>
        <v/>
      </c>
      <c r="L15" s="23" t="str">
        <f t="shared" si="16"/>
        <v/>
      </c>
      <c r="M15" s="23" t="str">
        <f t="shared" si="17"/>
        <v/>
      </c>
      <c r="N15" s="44"/>
      <c r="O15" s="57"/>
      <c r="P15" s="45"/>
      <c r="Q15" s="42" t="str">
        <f t="shared" si="8"/>
        <v/>
      </c>
      <c r="R15" s="43" t="str">
        <f t="shared" si="9"/>
        <v/>
      </c>
      <c r="S15" s="43" t="str">
        <f t="shared" si="10"/>
        <v/>
      </c>
      <c r="T15" s="43" t="str">
        <f t="shared" si="11"/>
        <v/>
      </c>
      <c r="V15" s="24" t="str">
        <f t="shared" si="18"/>
        <v/>
      </c>
      <c r="W15" s="6"/>
      <c r="X15" s="2"/>
      <c r="AN15" s="17"/>
    </row>
    <row r="16" spans="1:40" ht="22.35" customHeight="1" x14ac:dyDescent="0.25">
      <c r="A16" s="3" t="s">
        <v>1</v>
      </c>
      <c r="B16" s="4">
        <f>SUM(B4:B15)</f>
        <v>83</v>
      </c>
      <c r="C16" s="4">
        <f>SUM(C4:C15)</f>
        <v>13</v>
      </c>
      <c r="D16" s="4">
        <f t="shared" ref="D16:E16" si="20">SUM(D4:D15)</f>
        <v>0</v>
      </c>
      <c r="E16" s="4">
        <f t="shared" si="20"/>
        <v>96</v>
      </c>
      <c r="F16" s="5">
        <f>B16/E16</f>
        <v>0.86458333333333337</v>
      </c>
      <c r="G16" s="5">
        <f>C16/E16</f>
        <v>0.13541666666666666</v>
      </c>
      <c r="H16" s="5">
        <f>D16/E16</f>
        <v>0</v>
      </c>
      <c r="I16" s="4">
        <f>SUM(I4:I15)</f>
        <v>104</v>
      </c>
      <c r="J16" s="33">
        <f>SUM(J4:J15)</f>
        <v>8</v>
      </c>
      <c r="K16" s="4">
        <f t="shared" ref="K16" si="21">SUM(K4:K15)</f>
        <v>112</v>
      </c>
      <c r="L16" s="5">
        <f>I16/K16</f>
        <v>0.9285714285714286</v>
      </c>
      <c r="M16" s="5">
        <f>J16/K16</f>
        <v>7.1428571428571425E-2</v>
      </c>
      <c r="N16" s="46">
        <f>SUM(N4:N15)</f>
        <v>0</v>
      </c>
      <c r="O16" s="46">
        <f>SUM(O4:O15)</f>
        <v>0</v>
      </c>
      <c r="P16" s="46">
        <f t="shared" ref="P16:Q16" si="22">SUM(P4:P15)</f>
        <v>0</v>
      </c>
      <c r="Q16" s="46">
        <f t="shared" si="22"/>
        <v>0</v>
      </c>
      <c r="R16" s="47" t="e">
        <f>N16/Q16</f>
        <v>#DIV/0!</v>
      </c>
      <c r="S16" s="47" t="e">
        <f>O16/Q16</f>
        <v>#DIV/0!</v>
      </c>
      <c r="T16" s="47" t="e">
        <f>P16/Q16</f>
        <v>#DIV/0!</v>
      </c>
      <c r="V16" s="24" t="str">
        <f t="shared" si="18"/>
        <v/>
      </c>
      <c r="W16" s="6"/>
      <c r="X16" s="2"/>
    </row>
    <row r="17" spans="7:35" x14ac:dyDescent="0.25">
      <c r="V17" s="1"/>
      <c r="W17" s="6"/>
      <c r="X17" s="2"/>
    </row>
    <row r="18" spans="7:35" x14ac:dyDescent="0.25">
      <c r="U18" s="9"/>
      <c r="V18" s="2"/>
      <c r="W18" s="6"/>
      <c r="X18" s="2"/>
    </row>
    <row r="19" spans="7:35" x14ac:dyDescent="0.25">
      <c r="X19" s="25"/>
      <c r="AI19" s="25"/>
    </row>
    <row r="21" spans="7:35" x14ac:dyDescent="0.25">
      <c r="G21" s="34"/>
      <c r="P21" s="49" t="s">
        <v>48</v>
      </c>
      <c r="S21" s="48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workbookViewId="0"/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2" customWidth="1"/>
    <col min="10" max="10" width="8.7109375" style="6"/>
    <col min="11" max="16384" width="8.7109375" style="2"/>
  </cols>
  <sheetData>
    <row r="1" spans="1:26" ht="21" x14ac:dyDescent="0.35">
      <c r="A1" s="7" t="s">
        <v>24</v>
      </c>
      <c r="C1" s="19"/>
      <c r="D1" s="20"/>
      <c r="E1" s="20"/>
      <c r="F1" s="20"/>
      <c r="I1" s="6"/>
    </row>
    <row r="2" spans="1:26" x14ac:dyDescent="0.25">
      <c r="G2" s="1"/>
      <c r="H2" s="9"/>
      <c r="I2" s="6"/>
      <c r="J2" s="25"/>
      <c r="T2" s="25"/>
    </row>
    <row r="3" spans="1:26" ht="63" x14ac:dyDescent="0.25">
      <c r="A3" s="13" t="s">
        <v>0</v>
      </c>
      <c r="B3" s="11" t="s">
        <v>25</v>
      </c>
      <c r="C3" s="11" t="s">
        <v>26</v>
      </c>
      <c r="D3" s="15" t="s">
        <v>27</v>
      </c>
      <c r="E3" s="12" t="s">
        <v>28</v>
      </c>
      <c r="F3" s="11" t="s">
        <v>29</v>
      </c>
      <c r="H3" s="8"/>
      <c r="I3" s="6"/>
      <c r="J3" s="2"/>
    </row>
    <row r="4" spans="1:26" ht="18" customHeight="1" x14ac:dyDescent="0.25">
      <c r="A4" s="14">
        <v>2013</v>
      </c>
      <c r="B4" s="10">
        <v>4</v>
      </c>
      <c r="C4" s="26">
        <v>0</v>
      </c>
      <c r="D4" s="16">
        <f t="shared" ref="D4:D15" si="0">IF(A4="Insert Year","",(C4+B4))</f>
        <v>4</v>
      </c>
      <c r="E4" s="21">
        <f t="shared" ref="E4:E15" si="1">IF(A4="Insert Year","",B4/D4)</f>
        <v>1</v>
      </c>
      <c r="F4" s="23">
        <f t="shared" ref="F4:F15" si="2">IF(A4="Insert Year","",C4/D4)</f>
        <v>0</v>
      </c>
      <c r="H4" s="24" t="str">
        <f t="shared" ref="H4:H16" si="3">IF(A4="Insert Year","",(IF(F4+E4=1,"","Error")))</f>
        <v/>
      </c>
      <c r="I4" s="6"/>
      <c r="J4" s="2"/>
    </row>
    <row r="5" spans="1:26" ht="18" customHeight="1" x14ac:dyDescent="0.25">
      <c r="A5" s="14">
        <v>2014</v>
      </c>
      <c r="B5" s="10">
        <v>4</v>
      </c>
      <c r="C5" s="26">
        <v>0</v>
      </c>
      <c r="D5" s="16">
        <f t="shared" si="0"/>
        <v>4</v>
      </c>
      <c r="E5" s="21">
        <f t="shared" si="1"/>
        <v>1</v>
      </c>
      <c r="F5" s="23">
        <f t="shared" si="2"/>
        <v>0</v>
      </c>
      <c r="H5" s="24" t="str">
        <f t="shared" si="3"/>
        <v/>
      </c>
      <c r="I5" s="6"/>
      <c r="J5" s="2"/>
    </row>
    <row r="6" spans="1:26" ht="18" customHeight="1" x14ac:dyDescent="0.25">
      <c r="A6" s="14">
        <v>2015</v>
      </c>
      <c r="B6" s="10">
        <v>2</v>
      </c>
      <c r="C6" s="26">
        <v>0</v>
      </c>
      <c r="D6" s="16">
        <f t="shared" si="0"/>
        <v>2</v>
      </c>
      <c r="E6" s="21">
        <f t="shared" si="1"/>
        <v>1</v>
      </c>
      <c r="F6" s="23">
        <f t="shared" si="2"/>
        <v>0</v>
      </c>
      <c r="H6" s="24" t="str">
        <f t="shared" si="3"/>
        <v/>
      </c>
      <c r="I6" s="6"/>
      <c r="J6" s="2"/>
    </row>
    <row r="7" spans="1:26" ht="18" customHeight="1" x14ac:dyDescent="0.25">
      <c r="A7" s="14">
        <v>2016</v>
      </c>
      <c r="B7" s="10">
        <v>6</v>
      </c>
      <c r="C7" s="26">
        <v>0</v>
      </c>
      <c r="D7" s="16">
        <f t="shared" si="0"/>
        <v>6</v>
      </c>
      <c r="E7" s="21">
        <f t="shared" si="1"/>
        <v>1</v>
      </c>
      <c r="F7" s="23">
        <f t="shared" si="2"/>
        <v>0</v>
      </c>
      <c r="H7" s="24" t="str">
        <f t="shared" si="3"/>
        <v/>
      </c>
      <c r="I7" s="6"/>
      <c r="J7" s="2"/>
    </row>
    <row r="8" spans="1:26" ht="18" customHeight="1" x14ac:dyDescent="0.25">
      <c r="A8" s="14" t="s">
        <v>2</v>
      </c>
      <c r="B8" s="10"/>
      <c r="C8" s="26"/>
      <c r="D8" s="16" t="str">
        <f t="shared" si="0"/>
        <v/>
      </c>
      <c r="E8" s="21" t="str">
        <f t="shared" si="1"/>
        <v/>
      </c>
      <c r="F8" s="23" t="str">
        <f t="shared" si="2"/>
        <v/>
      </c>
      <c r="H8" s="24" t="str">
        <f t="shared" si="3"/>
        <v/>
      </c>
      <c r="I8" s="6"/>
      <c r="J8" s="2"/>
    </row>
    <row r="9" spans="1:26" ht="18" customHeight="1" x14ac:dyDescent="0.25">
      <c r="A9" s="14" t="s">
        <v>2</v>
      </c>
      <c r="B9" s="10"/>
      <c r="C9" s="26"/>
      <c r="D9" s="16" t="str">
        <f t="shared" si="0"/>
        <v/>
      </c>
      <c r="E9" s="21" t="str">
        <f t="shared" si="1"/>
        <v/>
      </c>
      <c r="F9" s="23" t="str">
        <f t="shared" si="2"/>
        <v/>
      </c>
      <c r="H9" s="24" t="str">
        <f t="shared" si="3"/>
        <v/>
      </c>
      <c r="I9" s="6"/>
      <c r="J9" s="2"/>
      <c r="Z9" s="18"/>
    </row>
    <row r="10" spans="1:26" ht="18" customHeight="1" x14ac:dyDescent="0.25">
      <c r="A10" s="14" t="s">
        <v>2</v>
      </c>
      <c r="B10" s="10"/>
      <c r="C10" s="26"/>
      <c r="D10" s="16" t="str">
        <f t="shared" si="0"/>
        <v/>
      </c>
      <c r="E10" s="21" t="str">
        <f t="shared" si="1"/>
        <v/>
      </c>
      <c r="F10" s="23" t="str">
        <f t="shared" si="2"/>
        <v/>
      </c>
      <c r="H10" s="24" t="str">
        <f t="shared" si="3"/>
        <v/>
      </c>
      <c r="I10" s="6"/>
      <c r="J10" s="2"/>
      <c r="Z10" s="17"/>
    </row>
    <row r="11" spans="1:26" ht="18" customHeight="1" x14ac:dyDescent="0.25">
      <c r="A11" s="14" t="s">
        <v>2</v>
      </c>
      <c r="B11" s="10"/>
      <c r="C11" s="26"/>
      <c r="D11" s="16" t="str">
        <f t="shared" si="0"/>
        <v/>
      </c>
      <c r="E11" s="21" t="str">
        <f t="shared" si="1"/>
        <v/>
      </c>
      <c r="F11" s="23" t="str">
        <f t="shared" si="2"/>
        <v/>
      </c>
      <c r="H11" s="24" t="str">
        <f t="shared" si="3"/>
        <v/>
      </c>
      <c r="I11" s="6"/>
      <c r="J11" s="2"/>
      <c r="Z11" s="18"/>
    </row>
    <row r="12" spans="1:26" ht="18" customHeight="1" x14ac:dyDescent="0.25">
      <c r="A12" s="14" t="s">
        <v>2</v>
      </c>
      <c r="B12" s="10"/>
      <c r="C12" s="26"/>
      <c r="D12" s="16" t="str">
        <f t="shared" si="0"/>
        <v/>
      </c>
      <c r="E12" s="21" t="str">
        <f t="shared" si="1"/>
        <v/>
      </c>
      <c r="F12" s="23" t="str">
        <f t="shared" si="2"/>
        <v/>
      </c>
      <c r="H12" s="24" t="str">
        <f t="shared" si="3"/>
        <v/>
      </c>
      <c r="I12" s="6"/>
      <c r="J12" s="2"/>
      <c r="Z12" s="17"/>
    </row>
    <row r="13" spans="1:26" ht="18" customHeight="1" x14ac:dyDescent="0.25">
      <c r="A13" s="14" t="s">
        <v>2</v>
      </c>
      <c r="B13" s="10"/>
      <c r="C13" s="26"/>
      <c r="D13" s="16" t="str">
        <f t="shared" si="0"/>
        <v/>
      </c>
      <c r="E13" s="21" t="str">
        <f t="shared" si="1"/>
        <v/>
      </c>
      <c r="F13" s="23" t="str">
        <f t="shared" si="2"/>
        <v/>
      </c>
      <c r="H13" s="24" t="str">
        <f t="shared" si="3"/>
        <v/>
      </c>
      <c r="I13" s="6"/>
      <c r="J13" s="2"/>
      <c r="Z13" s="17"/>
    </row>
    <row r="14" spans="1:26" ht="18" customHeight="1" x14ac:dyDescent="0.25">
      <c r="A14" s="14" t="s">
        <v>2</v>
      </c>
      <c r="B14" s="10"/>
      <c r="C14" s="26"/>
      <c r="D14" s="16" t="str">
        <f t="shared" si="0"/>
        <v/>
      </c>
      <c r="E14" s="21" t="str">
        <f t="shared" si="1"/>
        <v/>
      </c>
      <c r="F14" s="23" t="str">
        <f t="shared" si="2"/>
        <v/>
      </c>
      <c r="H14" s="24" t="str">
        <f t="shared" si="3"/>
        <v/>
      </c>
      <c r="I14" s="6"/>
      <c r="J14" s="2"/>
      <c r="Z14" s="17"/>
    </row>
    <row r="15" spans="1:26" ht="18" customHeight="1" x14ac:dyDescent="0.25">
      <c r="A15" s="14" t="s">
        <v>2</v>
      </c>
      <c r="B15" s="27"/>
      <c r="C15" s="28"/>
      <c r="D15" s="16" t="str">
        <f t="shared" si="0"/>
        <v/>
      </c>
      <c r="E15" s="22" t="str">
        <f t="shared" si="1"/>
        <v/>
      </c>
      <c r="F15" s="23" t="str">
        <f t="shared" si="2"/>
        <v/>
      </c>
      <c r="H15" s="24" t="str">
        <f t="shared" si="3"/>
        <v/>
      </c>
      <c r="I15" s="6"/>
      <c r="J15" s="2"/>
      <c r="Z15" s="17"/>
    </row>
    <row r="16" spans="1:26" ht="22.35" customHeight="1" x14ac:dyDescent="0.25">
      <c r="A16" s="3" t="s">
        <v>1</v>
      </c>
      <c r="B16" s="4">
        <f>SUM(B4:B15)</f>
        <v>16</v>
      </c>
      <c r="C16" s="4">
        <f>SUM(C4:C15)</f>
        <v>0</v>
      </c>
      <c r="D16" s="4">
        <f>SUM(D4:D15)</f>
        <v>16</v>
      </c>
      <c r="E16" s="5">
        <f>B16/D16</f>
        <v>1</v>
      </c>
      <c r="F16" s="5">
        <f>C16/D16</f>
        <v>0</v>
      </c>
      <c r="H16" s="24" t="str">
        <f t="shared" si="3"/>
        <v/>
      </c>
      <c r="I16" s="6"/>
      <c r="J16" s="2"/>
    </row>
    <row r="17" spans="2:21" x14ac:dyDescent="0.25">
      <c r="G17" s="2"/>
      <c r="H17" s="1"/>
      <c r="I17" s="6"/>
      <c r="J17" s="2"/>
    </row>
    <row r="18" spans="2:21" x14ac:dyDescent="0.25">
      <c r="G18" s="1"/>
      <c r="H18" s="2"/>
      <c r="I18" s="6"/>
      <c r="J18" s="2"/>
    </row>
    <row r="19" spans="2:21" x14ac:dyDescent="0.25">
      <c r="B19" s="25"/>
      <c r="J19" s="25"/>
      <c r="U19" s="25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workbookViewId="0">
      <selection activeCell="A7" sqref="A7:XFD16"/>
    </sheetView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2" customWidth="1"/>
    <col min="10" max="10" width="8.7109375" style="6"/>
    <col min="11" max="16384" width="8.7109375" style="2"/>
  </cols>
  <sheetData>
    <row r="1" spans="1:26" ht="21" x14ac:dyDescent="0.35">
      <c r="A1" s="7" t="s">
        <v>37</v>
      </c>
      <c r="C1" s="19"/>
      <c r="D1" s="20"/>
      <c r="E1" s="20"/>
      <c r="F1" s="20"/>
      <c r="I1" s="6"/>
    </row>
    <row r="2" spans="1:26" x14ac:dyDescent="0.25">
      <c r="G2" s="1"/>
      <c r="H2" s="9"/>
      <c r="I2" s="6"/>
      <c r="J2" s="25"/>
      <c r="T2" s="25"/>
    </row>
    <row r="3" spans="1:26" ht="110.25" x14ac:dyDescent="0.25">
      <c r="A3" s="13" t="s">
        <v>0</v>
      </c>
      <c r="B3" s="11" t="s">
        <v>38</v>
      </c>
      <c r="C3" s="11" t="s">
        <v>39</v>
      </c>
      <c r="D3" s="15" t="s">
        <v>40</v>
      </c>
      <c r="E3" s="12" t="s">
        <v>41</v>
      </c>
      <c r="F3" s="12" t="s">
        <v>42</v>
      </c>
      <c r="H3" s="8"/>
      <c r="I3" s="6"/>
      <c r="J3" s="2"/>
    </row>
    <row r="4" spans="1:26" ht="18" customHeight="1" x14ac:dyDescent="0.25">
      <c r="A4" s="14">
        <v>2013</v>
      </c>
      <c r="B4" s="10">
        <v>1</v>
      </c>
      <c r="C4" s="26">
        <v>0</v>
      </c>
      <c r="D4" s="16">
        <f t="shared" ref="D4:D14" si="0">IF(A4="Insert Year","",(C4+B4))</f>
        <v>1</v>
      </c>
      <c r="E4" s="23">
        <f t="shared" ref="E4:E14" si="1">IF(A4="Insert Year","",B4/D4)</f>
        <v>1</v>
      </c>
      <c r="F4" s="21">
        <f t="shared" ref="F4:F14" si="2">IF(A4="Insert Year","",C4/D4)</f>
        <v>0</v>
      </c>
      <c r="H4" s="24" t="str">
        <f t="shared" ref="H4:H16" si="3">IF(A4="Insert Year","",(IF(F4+E4=1,"","Error")))</f>
        <v/>
      </c>
      <c r="I4" s="6"/>
      <c r="J4" s="2"/>
    </row>
    <row r="5" spans="1:26" ht="18" customHeight="1" x14ac:dyDescent="0.25">
      <c r="A5" s="14">
        <v>2014</v>
      </c>
      <c r="B5" s="10">
        <v>13</v>
      </c>
      <c r="C5" s="26">
        <v>23</v>
      </c>
      <c r="D5" s="16">
        <f t="shared" si="0"/>
        <v>36</v>
      </c>
      <c r="E5" s="23">
        <f t="shared" si="1"/>
        <v>0.3611111111111111</v>
      </c>
      <c r="F5" s="21">
        <f t="shared" si="2"/>
        <v>0.63888888888888884</v>
      </c>
      <c r="H5" s="24" t="str">
        <f t="shared" si="3"/>
        <v/>
      </c>
      <c r="I5" s="6"/>
      <c r="J5" s="2"/>
    </row>
    <row r="6" spans="1:26" ht="18" customHeight="1" x14ac:dyDescent="0.25">
      <c r="A6" s="14">
        <v>2015</v>
      </c>
      <c r="B6" s="10">
        <v>3</v>
      </c>
      <c r="C6" s="26">
        <v>8</v>
      </c>
      <c r="D6" s="16">
        <f t="shared" si="0"/>
        <v>11</v>
      </c>
      <c r="E6" s="23">
        <f t="shared" si="1"/>
        <v>0.27272727272727271</v>
      </c>
      <c r="F6" s="21">
        <f t="shared" si="2"/>
        <v>0.72727272727272729</v>
      </c>
      <c r="H6" s="24" t="str">
        <f t="shared" si="3"/>
        <v/>
      </c>
      <c r="I6" s="6"/>
      <c r="J6" s="2"/>
    </row>
    <row r="7" spans="1:26" ht="18" customHeight="1" x14ac:dyDescent="0.25">
      <c r="A7" s="14">
        <v>2016</v>
      </c>
      <c r="B7" s="10">
        <v>1</v>
      </c>
      <c r="C7" s="26">
        <v>30</v>
      </c>
      <c r="D7" s="16">
        <f t="shared" si="0"/>
        <v>31</v>
      </c>
      <c r="E7" s="23">
        <f t="shared" si="1"/>
        <v>3.2258064516129031E-2</v>
      </c>
      <c r="F7" s="21">
        <f t="shared" si="2"/>
        <v>0.967741935483871</v>
      </c>
      <c r="H7" s="24" t="str">
        <f t="shared" si="3"/>
        <v/>
      </c>
      <c r="I7" s="6"/>
      <c r="J7" s="2"/>
    </row>
    <row r="8" spans="1:26" ht="18" customHeight="1" x14ac:dyDescent="0.25">
      <c r="A8" s="14" t="s">
        <v>2</v>
      </c>
      <c r="B8" s="10"/>
      <c r="C8" s="26"/>
      <c r="D8" s="16" t="str">
        <f t="shared" si="0"/>
        <v/>
      </c>
      <c r="E8" s="23" t="str">
        <f t="shared" si="1"/>
        <v/>
      </c>
      <c r="F8" s="21" t="str">
        <f t="shared" si="2"/>
        <v/>
      </c>
      <c r="H8" s="24" t="str">
        <f t="shared" si="3"/>
        <v/>
      </c>
      <c r="I8" s="6"/>
      <c r="J8" s="2"/>
    </row>
    <row r="9" spans="1:26" ht="18" customHeight="1" x14ac:dyDescent="0.25">
      <c r="A9" s="14" t="s">
        <v>2</v>
      </c>
      <c r="B9" s="10"/>
      <c r="C9" s="26"/>
      <c r="D9" s="16" t="str">
        <f t="shared" si="0"/>
        <v/>
      </c>
      <c r="E9" s="23" t="str">
        <f t="shared" si="1"/>
        <v/>
      </c>
      <c r="F9" s="21" t="str">
        <f t="shared" si="2"/>
        <v/>
      </c>
      <c r="H9" s="24" t="str">
        <f t="shared" si="3"/>
        <v/>
      </c>
      <c r="I9" s="6"/>
      <c r="J9" s="2"/>
      <c r="Z9" s="18"/>
    </row>
    <row r="10" spans="1:26" ht="18" customHeight="1" x14ac:dyDescent="0.25">
      <c r="A10" s="14" t="s">
        <v>2</v>
      </c>
      <c r="B10" s="10"/>
      <c r="C10" s="26"/>
      <c r="D10" s="16" t="str">
        <f t="shared" si="0"/>
        <v/>
      </c>
      <c r="E10" s="23" t="str">
        <f t="shared" si="1"/>
        <v/>
      </c>
      <c r="F10" s="21" t="str">
        <f t="shared" si="2"/>
        <v/>
      </c>
      <c r="H10" s="24" t="str">
        <f t="shared" si="3"/>
        <v/>
      </c>
      <c r="I10" s="6"/>
      <c r="J10" s="2"/>
      <c r="Z10" s="17"/>
    </row>
    <row r="11" spans="1:26" ht="18" customHeight="1" x14ac:dyDescent="0.25">
      <c r="A11" s="14" t="s">
        <v>2</v>
      </c>
      <c r="B11" s="10"/>
      <c r="C11" s="26"/>
      <c r="D11" s="16" t="str">
        <f t="shared" si="0"/>
        <v/>
      </c>
      <c r="E11" s="23" t="str">
        <f t="shared" si="1"/>
        <v/>
      </c>
      <c r="F11" s="21" t="str">
        <f t="shared" si="2"/>
        <v/>
      </c>
      <c r="H11" s="24" t="str">
        <f t="shared" si="3"/>
        <v/>
      </c>
      <c r="I11" s="6"/>
      <c r="J11" s="2"/>
      <c r="Z11" s="18"/>
    </row>
    <row r="12" spans="1:26" ht="18" customHeight="1" x14ac:dyDescent="0.25">
      <c r="A12" s="14" t="s">
        <v>2</v>
      </c>
      <c r="B12" s="10"/>
      <c r="C12" s="26"/>
      <c r="D12" s="16" t="str">
        <f t="shared" si="0"/>
        <v/>
      </c>
      <c r="E12" s="23" t="str">
        <f t="shared" si="1"/>
        <v/>
      </c>
      <c r="F12" s="21" t="str">
        <f t="shared" si="2"/>
        <v/>
      </c>
      <c r="H12" s="24" t="str">
        <f t="shared" si="3"/>
        <v/>
      </c>
      <c r="I12" s="6"/>
      <c r="J12" s="2"/>
      <c r="Z12" s="17"/>
    </row>
    <row r="13" spans="1:26" ht="18" customHeight="1" x14ac:dyDescent="0.25">
      <c r="A13" s="14" t="s">
        <v>2</v>
      </c>
      <c r="B13" s="10"/>
      <c r="C13" s="26"/>
      <c r="D13" s="16" t="str">
        <f t="shared" si="0"/>
        <v/>
      </c>
      <c r="E13" s="23" t="str">
        <f t="shared" si="1"/>
        <v/>
      </c>
      <c r="F13" s="21" t="str">
        <f t="shared" si="2"/>
        <v/>
      </c>
      <c r="H13" s="24" t="str">
        <f t="shared" si="3"/>
        <v/>
      </c>
      <c r="I13" s="6"/>
      <c r="J13" s="2"/>
      <c r="Z13" s="17"/>
    </row>
    <row r="14" spans="1:26" ht="18" customHeight="1" x14ac:dyDescent="0.25">
      <c r="A14" s="14" t="s">
        <v>2</v>
      </c>
      <c r="B14" s="10"/>
      <c r="C14" s="26"/>
      <c r="D14" s="16" t="str">
        <f t="shared" si="0"/>
        <v/>
      </c>
      <c r="E14" s="23" t="str">
        <f t="shared" si="1"/>
        <v/>
      </c>
      <c r="F14" s="21" t="str">
        <f t="shared" si="2"/>
        <v/>
      </c>
      <c r="H14" s="24" t="str">
        <f t="shared" si="3"/>
        <v/>
      </c>
      <c r="I14" s="6"/>
      <c r="J14" s="2"/>
      <c r="Z14" s="17"/>
    </row>
    <row r="15" spans="1:26" ht="18" customHeight="1" x14ac:dyDescent="0.25">
      <c r="A15" s="14" t="s">
        <v>2</v>
      </c>
      <c r="B15" s="27"/>
      <c r="C15" s="28"/>
      <c r="D15" s="16" t="str">
        <f>IF(A15="Insert Year","",(C15+B15))</f>
        <v/>
      </c>
      <c r="E15" s="23" t="str">
        <f>IF(A15="Insert Year","",B15/D15)</f>
        <v/>
      </c>
      <c r="F15" s="21" t="str">
        <f>IF(A15="Insert Year","",C15/D15)</f>
        <v/>
      </c>
      <c r="H15" s="24" t="str">
        <f>IF(A15="Insert Year","",(IF(F15+E15=1,"","Error")))</f>
        <v/>
      </c>
      <c r="I15" s="6"/>
      <c r="J15" s="2"/>
      <c r="Z15" s="17"/>
    </row>
    <row r="16" spans="1:26" ht="22.35" customHeight="1" x14ac:dyDescent="0.25">
      <c r="A16" s="3" t="s">
        <v>1</v>
      </c>
      <c r="B16" s="4">
        <f>SUM(B4:B15)</f>
        <v>18</v>
      </c>
      <c r="C16" s="4">
        <f>SUM(C4:C15)</f>
        <v>61</v>
      </c>
      <c r="D16" s="4">
        <f>SUM(D4:D15)</f>
        <v>79</v>
      </c>
      <c r="E16" s="5">
        <f>B16/D16</f>
        <v>0.22784810126582278</v>
      </c>
      <c r="F16" s="5">
        <f>C16/D16</f>
        <v>0.77215189873417722</v>
      </c>
      <c r="H16" s="24" t="str">
        <f t="shared" si="3"/>
        <v/>
      </c>
      <c r="I16" s="6"/>
      <c r="J16" s="2"/>
    </row>
    <row r="17" spans="2:21" x14ac:dyDescent="0.25">
      <c r="G17" s="2"/>
      <c r="H17" s="1"/>
      <c r="I17" s="6"/>
      <c r="J17" s="2"/>
    </row>
    <row r="18" spans="2:21" x14ac:dyDescent="0.25">
      <c r="G18" s="1"/>
      <c r="H18" s="2"/>
      <c r="I18" s="6"/>
      <c r="J18" s="2"/>
    </row>
    <row r="19" spans="2:21" x14ac:dyDescent="0.25">
      <c r="B19" s="25"/>
      <c r="J19" s="25"/>
      <c r="U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1a-Divorce Cases Filed (CoCP)</vt:lpstr>
      <vt:lpstr>1b-Divorce Cases Filed (SupCt)</vt:lpstr>
      <vt:lpstr>2-Maintenance Case Filed by Sex</vt:lpstr>
      <vt:lpstr>3-Sex of Offender in Rape Cases</vt:lpstr>
      <vt:lpstr>4-Restraining Order by Sex</vt:lpstr>
      <vt:lpstr>5-Child Custody Cases</vt:lpstr>
      <vt:lpstr>6-Domestic Abuse Cases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 Metzner</dc:creator>
  <cp:lastModifiedBy>Isere Meaney</cp:lastModifiedBy>
  <cp:lastPrinted>2014-10-22T00:34:56Z</cp:lastPrinted>
  <dcterms:created xsi:type="dcterms:W3CDTF">2012-05-01T05:13:04Z</dcterms:created>
  <dcterms:modified xsi:type="dcterms:W3CDTF">2018-05-29T23:48:06Z</dcterms:modified>
</cp:coreProperties>
</file>