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PRIN\Executive\PO\1. Current\PJSI\6. Admin\Website\Content\Resources\Toolkits\Annual Court Reporting TK\"/>
    </mc:Choice>
  </mc:AlternateContent>
  <bookViews>
    <workbookView xWindow="0" yWindow="0" windowWidth="16410" windowHeight="6795" tabRatio="717" firstSheet="4" activeTab="4"/>
  </bookViews>
  <sheets>
    <sheet name="1a-Divorce Cases Filed (CoCP)" sheetId="40" state="hidden" r:id="rId1"/>
    <sheet name="1b-Divorce Cases Filed (SupCt)" sheetId="8" state="hidden" r:id="rId2"/>
    <sheet name="2-Maintenance Case Filed by Sex" sheetId="35" state="hidden" r:id="rId3"/>
    <sheet name="3-Sex of Offender in Rape Cases" sheetId="36" state="hidden" r:id="rId4"/>
    <sheet name="4. Juvenile Cases Diversionary" sheetId="37" r:id="rId5"/>
    <sheet name="5-Child Custody Cases" sheetId="38" state="hidden" r:id="rId6"/>
    <sheet name="6-Domestic Abuse Cases" sheetId="39" state="hidden" r:id="rId7"/>
  </sheets>
  <definedNames>
    <definedName name="_Toc399944795" localSheetId="4">'4. Juvenile Cases Diversionary'!$A$3</definedName>
    <definedName name="Case_Type" localSheetId="0">#REF!</definedName>
    <definedName name="Case_Type" localSheetId="2">#REF!</definedName>
    <definedName name="Case_Type" localSheetId="3">#REF!</definedName>
    <definedName name="Case_Type" localSheetId="4">#REF!</definedName>
    <definedName name="Case_Type" localSheetId="5">#REF!</definedName>
    <definedName name="Case_Type" localSheetId="6">#REF!</definedName>
    <definedName name="Case_Type">#REF!</definedName>
    <definedName name="Court" localSheetId="0">#REF!</definedName>
    <definedName name="Court" localSheetId="2">#REF!</definedName>
    <definedName name="Court" localSheetId="3">#REF!</definedName>
    <definedName name="Court" localSheetId="4">#REF!</definedName>
    <definedName name="Court" localSheetId="5">#REF!</definedName>
    <definedName name="Court" localSheetId="6">#REF!</definedName>
    <definedName name="Court">#REF!</definedName>
    <definedName name="Gender" localSheetId="0">#REF!</definedName>
    <definedName name="Gender" localSheetId="2">#REF!</definedName>
    <definedName name="Gender" localSheetId="3">#REF!</definedName>
    <definedName name="Gender" localSheetId="4">#REF!</definedName>
    <definedName name="Gender" localSheetId="5">#REF!</definedName>
    <definedName name="Gender" localSheetId="6">#REF!</definedName>
    <definedName name="Gender">#REF!</definedName>
    <definedName name="Gender2" localSheetId="0">#REF!</definedName>
    <definedName name="Gender2" localSheetId="2">#REF!</definedName>
    <definedName name="Gender2" localSheetId="3">#REF!</definedName>
    <definedName name="Gender2" localSheetId="4">#REF!</definedName>
    <definedName name="Gender2" localSheetId="5">#REF!</definedName>
    <definedName name="Gender2" localSheetId="6">#REF!</definedName>
    <definedName name="Gender2">#REF!</definedName>
    <definedName name="JOs" localSheetId="0">#REF!</definedName>
    <definedName name="JOs" localSheetId="2">#REF!</definedName>
    <definedName name="JOs" localSheetId="3">#REF!</definedName>
    <definedName name="JOs" localSheetId="4">#REF!</definedName>
    <definedName name="JOs" localSheetId="5">#REF!</definedName>
    <definedName name="JOs" localSheetId="6">#REF!</definedName>
    <definedName name="JOs">#REF!</definedName>
    <definedName name="N_A" localSheetId="0">#REF!</definedName>
    <definedName name="N_A" localSheetId="2">#REF!</definedName>
    <definedName name="N_A" localSheetId="3">#REF!</definedName>
    <definedName name="N_A" localSheetId="4">#REF!</definedName>
    <definedName name="N_A" localSheetId="5">#REF!</definedName>
    <definedName name="N_A" localSheetId="6">#REF!</definedName>
    <definedName name="N_A">#REF!</definedName>
    <definedName name="Y_N" localSheetId="0">#REF!</definedName>
    <definedName name="Y_N" localSheetId="2">#REF!</definedName>
    <definedName name="Y_N" localSheetId="3">#REF!</definedName>
    <definedName name="Y_N" localSheetId="4">#REF!</definedName>
    <definedName name="Y_N" localSheetId="5">#REF!</definedName>
    <definedName name="Y_N" localSheetId="6">#REF!</definedName>
    <definedName name="Y_N">#REF!</definedName>
    <definedName name="Year" localSheetId="0">#REF!</definedName>
    <definedName name="Year" localSheetId="2">#REF!</definedName>
    <definedName name="Year" localSheetId="3">#REF!</definedName>
    <definedName name="Year" localSheetId="4">#REF!</definedName>
    <definedName name="Year" localSheetId="5">#REF!</definedName>
    <definedName name="Year" localSheetId="6">#REF!</definedName>
    <definedName name="Year">#REF!</definedName>
    <definedName name="YN" localSheetId="0">#REF!</definedName>
    <definedName name="YN" localSheetId="2">#REF!</definedName>
    <definedName name="YN" localSheetId="3">#REF!</definedName>
    <definedName name="YN" localSheetId="4">#REF!</definedName>
    <definedName name="YN" localSheetId="5">#REF!</definedName>
    <definedName name="YN" localSheetId="6">#REF!</definedName>
    <definedName name="YN">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37" l="1"/>
  <c r="E10" i="37"/>
  <c r="E11" i="37"/>
  <c r="E12" i="37"/>
  <c r="E13" i="37"/>
  <c r="E14" i="37"/>
  <c r="E15" i="37"/>
  <c r="E16" i="37"/>
  <c r="E17" i="37"/>
  <c r="E18" i="37"/>
  <c r="E19" i="37"/>
  <c r="E20" i="37"/>
  <c r="H20" i="37"/>
  <c r="G20" i="37"/>
  <c r="F20" i="37"/>
  <c r="S19" i="37"/>
  <c r="S18" i="37"/>
  <c r="S17" i="37"/>
  <c r="S16" i="37"/>
  <c r="S15" i="37"/>
  <c r="S14" i="37"/>
  <c r="S13" i="37"/>
  <c r="H12" i="37"/>
  <c r="G12" i="37"/>
  <c r="F12" i="37"/>
  <c r="S12" i="37"/>
  <c r="H11" i="37"/>
  <c r="G11" i="37"/>
  <c r="F11" i="37"/>
  <c r="S11" i="37"/>
  <c r="H10" i="37"/>
  <c r="G10" i="37"/>
  <c r="F10" i="37"/>
  <c r="S10" i="37"/>
  <c r="H8" i="37"/>
  <c r="G8" i="37"/>
  <c r="F8" i="37"/>
  <c r="S8" i="37"/>
  <c r="H9" i="37"/>
  <c r="G9" i="37"/>
  <c r="F9" i="37"/>
  <c r="S9" i="37"/>
  <c r="M8" i="37"/>
  <c r="M9" i="37"/>
  <c r="M10" i="37"/>
  <c r="M11" i="37"/>
  <c r="M12" i="37"/>
  <c r="M13" i="37"/>
  <c r="M14" i="37"/>
  <c r="M15" i="37"/>
  <c r="M16" i="37"/>
  <c r="M17" i="37"/>
  <c r="M18" i="37"/>
  <c r="M19" i="37"/>
  <c r="M20" i="37"/>
  <c r="Q20" i="37"/>
  <c r="P20" i="37"/>
  <c r="O20" i="37"/>
  <c r="N20" i="37"/>
  <c r="Q19" i="37"/>
  <c r="P19" i="37"/>
  <c r="Q18" i="37"/>
  <c r="P18" i="37"/>
  <c r="Q17" i="37"/>
  <c r="P17" i="37"/>
  <c r="Q16" i="37"/>
  <c r="P16" i="37"/>
  <c r="Q15" i="37"/>
  <c r="P15" i="37"/>
  <c r="Q14" i="37"/>
  <c r="P14" i="37"/>
  <c r="Q12" i="37"/>
  <c r="P12" i="37"/>
  <c r="Q11" i="37"/>
  <c r="P11" i="37"/>
  <c r="Q10" i="37"/>
  <c r="P10" i="37"/>
  <c r="Q9" i="37"/>
  <c r="P9" i="37"/>
  <c r="Q8" i="37"/>
  <c r="P8" i="37"/>
  <c r="Q13" i="37"/>
  <c r="H13" i="37"/>
  <c r="P13" i="37"/>
  <c r="L20" i="37"/>
  <c r="K20" i="37"/>
  <c r="J20" i="37"/>
  <c r="N8" i="37"/>
  <c r="I20" i="37"/>
  <c r="H19" i="37"/>
  <c r="H18" i="37"/>
  <c r="H17" i="37"/>
  <c r="H16" i="37"/>
  <c r="H15" i="37"/>
  <c r="H14" i="37"/>
  <c r="G19" i="37"/>
  <c r="G18" i="37"/>
  <c r="G17" i="37"/>
  <c r="G16" i="37"/>
  <c r="G15" i="37"/>
  <c r="G14" i="37"/>
  <c r="G13" i="37"/>
  <c r="D20" i="37"/>
  <c r="O19" i="37"/>
  <c r="N19" i="37"/>
  <c r="O18" i="37"/>
  <c r="N18" i="37"/>
  <c r="O17" i="37"/>
  <c r="N17" i="37"/>
  <c r="O16" i="37"/>
  <c r="N16" i="37"/>
  <c r="O15" i="37"/>
  <c r="N15" i="37"/>
  <c r="O14" i="37"/>
  <c r="N14" i="37"/>
  <c r="O13" i="37"/>
  <c r="N13" i="37"/>
  <c r="O12" i="37"/>
  <c r="N12" i="37"/>
  <c r="O11" i="37"/>
  <c r="N11" i="37"/>
  <c r="O10" i="37"/>
  <c r="N10" i="37"/>
  <c r="O8" i="37"/>
  <c r="O9" i="37"/>
  <c r="N9" i="37"/>
  <c r="F19" i="37"/>
  <c r="F18" i="37"/>
  <c r="F17" i="37"/>
  <c r="F16" i="37"/>
  <c r="F15" i="37"/>
  <c r="F14" i="37"/>
  <c r="F13" i="37"/>
  <c r="D16" i="40"/>
  <c r="C16" i="40"/>
  <c r="B16" i="40"/>
  <c r="J15" i="40"/>
  <c r="H15" i="40"/>
  <c r="G15" i="40"/>
  <c r="F15" i="40"/>
  <c r="E15" i="40"/>
  <c r="J14" i="40"/>
  <c r="H14" i="40"/>
  <c r="G14" i="40"/>
  <c r="F14" i="40"/>
  <c r="E14" i="40"/>
  <c r="J13" i="40"/>
  <c r="H13" i="40"/>
  <c r="G13" i="40"/>
  <c r="F13" i="40"/>
  <c r="E13" i="40"/>
  <c r="J12" i="40"/>
  <c r="H12" i="40"/>
  <c r="G12" i="40"/>
  <c r="F12" i="40"/>
  <c r="E12" i="40"/>
  <c r="J11" i="40"/>
  <c r="H11" i="40"/>
  <c r="G11" i="40"/>
  <c r="F11" i="40"/>
  <c r="E11" i="40"/>
  <c r="J10" i="40"/>
  <c r="H10" i="40"/>
  <c r="G10" i="40"/>
  <c r="F10" i="40"/>
  <c r="E10" i="40"/>
  <c r="J9" i="40"/>
  <c r="H9" i="40"/>
  <c r="G9" i="40"/>
  <c r="F9" i="40"/>
  <c r="E9" i="40"/>
  <c r="J8" i="40"/>
  <c r="H8" i="40"/>
  <c r="G8" i="40"/>
  <c r="F8" i="40"/>
  <c r="E8" i="40"/>
  <c r="E7" i="40"/>
  <c r="H7" i="40"/>
  <c r="G7" i="40"/>
  <c r="F7" i="40"/>
  <c r="J7" i="40"/>
  <c r="E6" i="40"/>
  <c r="H6" i="40"/>
  <c r="G6" i="40"/>
  <c r="F6" i="40"/>
  <c r="J6" i="40"/>
  <c r="E5" i="40"/>
  <c r="H5" i="40"/>
  <c r="G5" i="40"/>
  <c r="E4" i="40"/>
  <c r="E16" i="40"/>
  <c r="C16" i="35"/>
  <c r="D4" i="35"/>
  <c r="D5" i="35"/>
  <c r="D6" i="35"/>
  <c r="D7" i="35"/>
  <c r="D8" i="35"/>
  <c r="D9" i="35"/>
  <c r="D10" i="35"/>
  <c r="D11" i="35"/>
  <c r="D12" i="35"/>
  <c r="D13" i="35"/>
  <c r="D14" i="35"/>
  <c r="D15" i="35"/>
  <c r="D16" i="35"/>
  <c r="F16" i="35"/>
  <c r="B16" i="35"/>
  <c r="E16" i="35"/>
  <c r="H16" i="35"/>
  <c r="H15" i="35"/>
  <c r="H14" i="35"/>
  <c r="H13" i="35"/>
  <c r="H12" i="35"/>
  <c r="H11" i="35"/>
  <c r="H10" i="35"/>
  <c r="H9" i="35"/>
  <c r="H8" i="35"/>
  <c r="F7" i="35"/>
  <c r="E7" i="35"/>
  <c r="H7" i="35"/>
  <c r="F6" i="35"/>
  <c r="E6" i="35"/>
  <c r="H6" i="35"/>
  <c r="F5" i="35"/>
  <c r="E5" i="35"/>
  <c r="H5" i="35"/>
  <c r="F4" i="35"/>
  <c r="E4" i="35"/>
  <c r="H4" i="35"/>
  <c r="J15" i="8"/>
  <c r="H15" i="8"/>
  <c r="G15" i="8"/>
  <c r="F15" i="8"/>
  <c r="J14" i="8"/>
  <c r="H14" i="8"/>
  <c r="G14" i="8"/>
  <c r="F14" i="8"/>
  <c r="J13" i="8"/>
  <c r="H13" i="8"/>
  <c r="G13" i="8"/>
  <c r="F13" i="8"/>
  <c r="J12" i="8"/>
  <c r="H12" i="8"/>
  <c r="G12" i="8"/>
  <c r="F12" i="8"/>
  <c r="J11" i="8"/>
  <c r="H11" i="8"/>
  <c r="G11" i="8"/>
  <c r="F11" i="8"/>
  <c r="J10" i="8"/>
  <c r="H10" i="8"/>
  <c r="G10" i="8"/>
  <c r="F10" i="8"/>
  <c r="J9" i="8"/>
  <c r="H9" i="8"/>
  <c r="G9" i="8"/>
  <c r="F9" i="8"/>
  <c r="J8" i="8"/>
  <c r="H8" i="8"/>
  <c r="G8" i="8"/>
  <c r="F8" i="8"/>
  <c r="D16" i="8"/>
  <c r="E7" i="8"/>
  <c r="H7" i="8"/>
  <c r="E6" i="8"/>
  <c r="H6" i="8"/>
  <c r="E5" i="8"/>
  <c r="H5" i="8"/>
  <c r="E4" i="8"/>
  <c r="H4" i="8"/>
  <c r="F16" i="40"/>
  <c r="G16" i="40"/>
  <c r="H16" i="40"/>
  <c r="F4" i="40"/>
  <c r="G4" i="40"/>
  <c r="F5" i="40"/>
  <c r="J5" i="40"/>
  <c r="H4" i="40"/>
  <c r="C20" i="37"/>
  <c r="C16" i="39"/>
  <c r="D4" i="39"/>
  <c r="F4" i="39"/>
  <c r="D5" i="39"/>
  <c r="F5" i="39"/>
  <c r="E5" i="39"/>
  <c r="H5" i="39"/>
  <c r="D6" i="39"/>
  <c r="D7" i="39"/>
  <c r="D8" i="39"/>
  <c r="D9" i="39"/>
  <c r="D10" i="39"/>
  <c r="D11" i="39"/>
  <c r="D12" i="39"/>
  <c r="D13" i="39"/>
  <c r="D14" i="39"/>
  <c r="D15" i="39"/>
  <c r="D16" i="39"/>
  <c r="F16" i="39"/>
  <c r="B16" i="39"/>
  <c r="H15" i="39"/>
  <c r="F15" i="39"/>
  <c r="E15" i="39"/>
  <c r="H14" i="39"/>
  <c r="F14" i="39"/>
  <c r="E14" i="39"/>
  <c r="H13" i="39"/>
  <c r="F13" i="39"/>
  <c r="E13" i="39"/>
  <c r="H12" i="39"/>
  <c r="F12" i="39"/>
  <c r="E12" i="39"/>
  <c r="H11" i="39"/>
  <c r="F11" i="39"/>
  <c r="E11" i="39"/>
  <c r="H10" i="39"/>
  <c r="F10" i="39"/>
  <c r="E10" i="39"/>
  <c r="F9" i="39"/>
  <c r="E9" i="39"/>
  <c r="H9" i="39"/>
  <c r="F8" i="39"/>
  <c r="E8" i="39"/>
  <c r="H8" i="39"/>
  <c r="F7" i="39"/>
  <c r="E7" i="39"/>
  <c r="F6" i="39"/>
  <c r="E6" i="39"/>
  <c r="C16" i="38"/>
  <c r="D4" i="38"/>
  <c r="D5" i="38"/>
  <c r="D6" i="38"/>
  <c r="D7" i="38"/>
  <c r="F7" i="38"/>
  <c r="D8" i="38"/>
  <c r="D9" i="38"/>
  <c r="D10" i="38"/>
  <c r="D11" i="38"/>
  <c r="D12" i="38"/>
  <c r="D13" i="38"/>
  <c r="D14" i="38"/>
  <c r="D15" i="38"/>
  <c r="B16" i="38"/>
  <c r="H15" i="38"/>
  <c r="F15" i="38"/>
  <c r="E15" i="38"/>
  <c r="H14" i="38"/>
  <c r="F14" i="38"/>
  <c r="E14" i="38"/>
  <c r="H13" i="38"/>
  <c r="F13" i="38"/>
  <c r="E13" i="38"/>
  <c r="H12" i="38"/>
  <c r="F12" i="38"/>
  <c r="E12" i="38"/>
  <c r="H11" i="38"/>
  <c r="F11" i="38"/>
  <c r="E11" i="38"/>
  <c r="H10" i="38"/>
  <c r="F10" i="38"/>
  <c r="E10" i="38"/>
  <c r="H9" i="38"/>
  <c r="F9" i="38"/>
  <c r="E9" i="38"/>
  <c r="F8" i="38"/>
  <c r="E8" i="38"/>
  <c r="H8" i="38"/>
  <c r="F5" i="38"/>
  <c r="E5" i="38"/>
  <c r="F4" i="38"/>
  <c r="E4" i="38"/>
  <c r="D9" i="36"/>
  <c r="E9" i="36"/>
  <c r="F9" i="36"/>
  <c r="B20" i="37"/>
  <c r="D15" i="36"/>
  <c r="F15" i="36"/>
  <c r="F14" i="36"/>
  <c r="F13" i="36"/>
  <c r="F12" i="36"/>
  <c r="F11" i="36"/>
  <c r="F10" i="36"/>
  <c r="D8" i="36"/>
  <c r="F8" i="36"/>
  <c r="D7" i="36"/>
  <c r="F7" i="36"/>
  <c r="D6" i="36"/>
  <c r="F6" i="36"/>
  <c r="D5" i="36"/>
  <c r="F5" i="36"/>
  <c r="D4" i="36"/>
  <c r="D10" i="36"/>
  <c r="D11" i="36"/>
  <c r="D12" i="36"/>
  <c r="D13" i="36"/>
  <c r="D14" i="36"/>
  <c r="D16" i="36"/>
  <c r="C16" i="36"/>
  <c r="F16" i="36"/>
  <c r="F4" i="36"/>
  <c r="E15" i="36"/>
  <c r="E14" i="36"/>
  <c r="E13" i="36"/>
  <c r="E12" i="36"/>
  <c r="E11" i="36"/>
  <c r="E10" i="36"/>
  <c r="E8" i="36"/>
  <c r="E7" i="36"/>
  <c r="E6" i="36"/>
  <c r="E5" i="36"/>
  <c r="E4" i="36"/>
  <c r="B16" i="36"/>
  <c r="H15" i="36"/>
  <c r="H14" i="36"/>
  <c r="H13" i="36"/>
  <c r="H12" i="36"/>
  <c r="H11" i="36"/>
  <c r="H10" i="36"/>
  <c r="H9" i="36"/>
  <c r="H8" i="36"/>
  <c r="H7" i="36"/>
  <c r="H6" i="36"/>
  <c r="H5" i="36"/>
  <c r="H4" i="36"/>
  <c r="F15" i="35"/>
  <c r="F14" i="35"/>
  <c r="F13" i="35"/>
  <c r="F12" i="35"/>
  <c r="F11" i="35"/>
  <c r="F10" i="35"/>
  <c r="F9" i="35"/>
  <c r="F8" i="35"/>
  <c r="E15" i="35"/>
  <c r="E14" i="35"/>
  <c r="E13" i="35"/>
  <c r="E12" i="35"/>
  <c r="E11" i="35"/>
  <c r="E9" i="35"/>
  <c r="E8" i="35"/>
  <c r="E10" i="35"/>
  <c r="C16" i="8"/>
  <c r="F6" i="8"/>
  <c r="E8" i="8"/>
  <c r="E9" i="8"/>
  <c r="E10" i="8"/>
  <c r="E11" i="8"/>
  <c r="E12" i="8"/>
  <c r="E13" i="8"/>
  <c r="E14" i="8"/>
  <c r="E15" i="8"/>
  <c r="E16" i="8"/>
  <c r="H16" i="8"/>
  <c r="B16" i="8"/>
  <c r="G7" i="8"/>
  <c r="F7" i="8"/>
  <c r="G6" i="8"/>
  <c r="G4" i="8"/>
  <c r="F4" i="8"/>
  <c r="F5" i="8"/>
  <c r="H5" i="38"/>
  <c r="D16" i="38"/>
  <c r="E7" i="38"/>
  <c r="H7" i="38"/>
  <c r="H4" i="38"/>
  <c r="H6" i="39"/>
  <c r="E16" i="39"/>
  <c r="H7" i="39"/>
  <c r="J4" i="8"/>
  <c r="J16" i="40"/>
  <c r="J4" i="40"/>
  <c r="J6" i="8"/>
  <c r="J7" i="8"/>
  <c r="G16" i="8"/>
  <c r="F16" i="8"/>
  <c r="E16" i="36"/>
  <c r="H16" i="36"/>
  <c r="E16" i="38"/>
  <c r="H16" i="39"/>
  <c r="F16" i="38"/>
  <c r="H16" i="38"/>
  <c r="G5" i="8"/>
  <c r="J5" i="8"/>
  <c r="E6" i="38"/>
  <c r="E4" i="39"/>
  <c r="H4" i="39"/>
  <c r="F6" i="38"/>
  <c r="H6" i="38"/>
  <c r="J16" i="8"/>
</calcChain>
</file>

<file path=xl/sharedStrings.xml><?xml version="1.0" encoding="utf-8"?>
<sst xmlns="http://schemas.openxmlformats.org/spreadsheetml/2006/main" count="139" uniqueCount="52">
  <si>
    <t>Year</t>
  </si>
  <si>
    <t>Total:</t>
  </si>
  <si>
    <t>Insert Year</t>
  </si>
  <si>
    <t>Total Divorce Cases Filed by Men</t>
  </si>
  <si>
    <t>Total Divorce Cases Filed by Women</t>
  </si>
  <si>
    <t>Total Divorce Cases Filed</t>
  </si>
  <si>
    <t>% of Divorce Cases Filed by Men</t>
  </si>
  <si>
    <t xml:space="preserve">% of Divorce Cases Filed by Women </t>
  </si>
  <si>
    <t>Total Maintenance Cases Filed by Men</t>
  </si>
  <si>
    <t>Total Maintenance Cases Filed by Women</t>
  </si>
  <si>
    <t>Total Maintenance Cases Filed</t>
  </si>
  <si>
    <t>3 - Sex of Offender in Rape Cases</t>
  </si>
  <si>
    <t xml:space="preserve">% of Maintenance Cases Filed by Women </t>
  </si>
  <si>
    <t>% of Maintenance Cases Filed by Men</t>
  </si>
  <si>
    <t>Total Rape Cases Filed</t>
  </si>
  <si>
    <t>Rape Cases Filed where Alleged Perpetrator is Male</t>
  </si>
  <si>
    <t>Rape Cases Filed where Alleged Perpetrator is Female</t>
  </si>
  <si>
    <t>% of Rape Cases Filed where Alleged Perpetrator is Female</t>
  </si>
  <si>
    <t>% of Rape Cases Filed where Alleged Perpetrator is Male</t>
  </si>
  <si>
    <t>5 - Child Custody Cases Filed by Sex of the Applicant Party</t>
  </si>
  <si>
    <t>Total Child Custody Cases Filed by Women</t>
  </si>
  <si>
    <t>Total Child Custody Filed by Men</t>
  </si>
  <si>
    <t>Total Child Custody Filed</t>
  </si>
  <si>
    <t xml:space="preserve">% of Child Custody Cases Filed by Women </t>
  </si>
  <si>
    <t>% of Child Custody Cases Filed by Men</t>
  </si>
  <si>
    <t>1 - Divorce Cases Filed by Sex CoCP</t>
  </si>
  <si>
    <t>6 -  Family Protection Act Criminal Charges (Filed by the ROP)</t>
  </si>
  <si>
    <t xml:space="preserve"> Family Protection Act Criminal Charges Filed by the RoP in the Supreme Court </t>
  </si>
  <si>
    <t xml:space="preserve"> Family Protection Act Criminal Charges Filed by the RoP in the CoCP</t>
  </si>
  <si>
    <t>Total  Family Protection Act Criminal Charges Filed</t>
  </si>
  <si>
    <t xml:space="preserve">% of Family Protection Act Criminal Charges in the Supreme Court </t>
  </si>
  <si>
    <t>% of  Family Protection Act Criminal Chargesin the CoCP</t>
  </si>
  <si>
    <t>2 - Child Support Cases Filed by Sex in the CoCP</t>
  </si>
  <si>
    <t>Total Divorce Cases Filed Jointly</t>
  </si>
  <si>
    <t>% of Divorce Cases Filed Jointly</t>
  </si>
  <si>
    <t>Total  Juvenile Cases filed in the CoCP</t>
  </si>
  <si>
    <t>% of Juvenile Cases filed in the CoCP involving boys</t>
  </si>
  <si>
    <t>% of Juvenile Cases filed in the CoCP involving girls</t>
  </si>
  <si>
    <t>Juvenile Cases filed and heard in the CoCP where the alleged perpetrator is a boy(s)</t>
  </si>
  <si>
    <t>Juvenile Cases filed and heard in the CoCP where the alleged perpetrator is a girl(s)</t>
  </si>
  <si>
    <t>Juvenile Cases filed and heard in the CoCP where the alleged perpetrator includes both a boy and a girl</t>
  </si>
  <si>
    <t>Deferred Adjudication (Diversionary Process)</t>
  </si>
  <si>
    <t>Total Juvenile Cases Finalised</t>
  </si>
  <si>
    <t>% of Juvenile Cases handled through Deferred Adjudication</t>
  </si>
  <si>
    <t>% of Juvenile Cases Adjudicated and penalty includes incarceration</t>
  </si>
  <si>
    <t>% of Juvenile Cases filed in the CoCP involving boys and girls</t>
  </si>
  <si>
    <t>Dismissed, Warrant Outstanding, Pending</t>
  </si>
  <si>
    <t>% of Juvenile Cases Dismissed, Warrant Outstanding, Pending</t>
  </si>
  <si>
    <t>% of Juvenile Cases Adjudicated  (No Diversionary Process) and penalty does not include incarceration</t>
  </si>
  <si>
    <t>4 - Juvenile Cases and Diversionary Process in the Court of Common Pleas</t>
  </si>
  <si>
    <t>Adjudicated  (No Diversionary Process) and penalty includes incarceration</t>
  </si>
  <si>
    <t>Adjudicated  (No Diversionary Process) and penalty does not include incarceration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</si>
</sst>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10" fontId="2" fillId="3" borderId="3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5" borderId="2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5" fillId="0" borderId="0" xfId="0" applyFont="1" applyFill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0" fontId="3" fillId="3" borderId="7" xfId="1" applyNumberFormat="1" applyFont="1" applyFill="1" applyBorder="1" applyAlignment="1">
      <alignment horizontal="center" vertical="center"/>
    </xf>
    <xf numFmtId="10" fontId="3" fillId="3" borderId="8" xfId="1" applyNumberFormat="1" applyFont="1" applyFill="1" applyBorder="1" applyAlignment="1">
      <alignment horizontal="center" vertical="center"/>
    </xf>
    <xf numFmtId="10" fontId="3" fillId="3" borderId="7" xfId="1" applyNumberFormat="1" applyFont="1" applyFill="1" applyBorder="1" applyAlignment="1" applyProtection="1">
      <alignment horizontal="center" vertical="center" wrapText="1"/>
    </xf>
    <xf numFmtId="10" fontId="3" fillId="6" borderId="2" xfId="0" applyNumberFormat="1" applyFont="1" applyFill="1" applyBorder="1"/>
    <xf numFmtId="0" fontId="2" fillId="0" borderId="0" xfId="0" applyFont="1"/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wrapText="1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>
      <alignment horizontal="center" vertical="center" wrapText="1"/>
    </xf>
    <xf numFmtId="10" fontId="3" fillId="3" borderId="19" xfId="1" applyNumberFormat="1" applyFont="1" applyFill="1" applyBorder="1" applyAlignment="1" applyProtection="1">
      <alignment horizontal="center" vertical="center" wrapText="1"/>
    </xf>
    <xf numFmtId="10" fontId="3" fillId="3" borderId="12" xfId="1" applyNumberFormat="1" applyFont="1" applyFill="1" applyBorder="1" applyAlignment="1" applyProtection="1">
      <alignment horizontal="center" vertical="center" wrapText="1"/>
    </xf>
    <xf numFmtId="10" fontId="3" fillId="3" borderId="20" xfId="1" applyNumberFormat="1" applyFont="1" applyFill="1" applyBorder="1" applyAlignment="1" applyProtection="1">
      <alignment horizontal="center" vertical="center" wrapText="1"/>
    </xf>
    <xf numFmtId="10" fontId="3" fillId="3" borderId="16" xfId="1" applyNumberFormat="1" applyFont="1" applyFill="1" applyBorder="1" applyAlignment="1" applyProtection="1">
      <alignment horizontal="center" vertical="center" wrapText="1"/>
    </xf>
    <xf numFmtId="10" fontId="3" fillId="3" borderId="17" xfId="1" applyNumberFormat="1" applyFont="1" applyFill="1" applyBorder="1" applyAlignment="1" applyProtection="1">
      <alignment horizontal="center" vertical="center" wrapText="1"/>
    </xf>
    <xf numFmtId="10" fontId="3" fillId="3" borderId="21" xfId="1" applyNumberFormat="1" applyFont="1" applyFill="1" applyBorder="1" applyAlignment="1" applyProtection="1">
      <alignment horizontal="center" vertical="center" wrapText="1"/>
    </xf>
    <xf numFmtId="10" fontId="3" fillId="3" borderId="22" xfId="1" applyNumberFormat="1" applyFont="1" applyFill="1" applyBorder="1" applyAlignment="1" applyProtection="1">
      <alignment horizontal="center" vertical="center" wrapText="1"/>
    </xf>
    <xf numFmtId="10" fontId="3" fillId="3" borderId="23" xfId="1" applyNumberFormat="1" applyFont="1" applyFill="1" applyBorder="1" applyAlignment="1" applyProtection="1">
      <alignment horizontal="center" vertical="center" wrapText="1"/>
    </xf>
    <xf numFmtId="10" fontId="3" fillId="3" borderId="24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/>
    </xf>
  </cellXfs>
  <cellStyles count="2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Percentage of Divorce Cases Filed in </a:t>
            </a:r>
            <a:r>
              <a:rPr lang="en-AU" sz="1600" b="1" i="0" u="none" strike="noStrike" baseline="0">
                <a:effectLst/>
              </a:rPr>
              <a:t>the Court of Common Pleas</a:t>
            </a:r>
            <a:r>
              <a:rPr lang="en-AU" sz="1600" b="1" i="0" u="none" strike="noStrike" baseline="0"/>
              <a:t> </a:t>
            </a:r>
            <a:r>
              <a:rPr lang="en-AU" sz="1600" b="1" i="0" baseline="0">
                <a:effectLst/>
              </a:rPr>
              <a:t>(by Sex of the Applicant Party)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5381944444"/>
          <c:y val="0.24280423555803299"/>
          <c:w val="0.84424114583333298"/>
          <c:h val="0.460415204678363"/>
        </c:manualLayout>
      </c:layout>
      <c:lineChart>
        <c:grouping val="standard"/>
        <c:varyColors val="0"/>
        <c:ser>
          <c:idx val="1"/>
          <c:order val="0"/>
          <c:tx>
            <c:strRef>
              <c:f>'1a-Divorce Cases Filed (CoCP)'!$F$3</c:f>
              <c:strCache>
                <c:ptCount val="1"/>
                <c:pt idx="0">
                  <c:v>% of Divorce Cases Filed by Women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'1a-Divorce Cases Filed (CoCP)'!$A$4:$A$15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'1a-Divorce Cases Filed (CoCP)'!$F$4:$F$15</c:f>
              <c:numCache>
                <c:formatCode>0.00%</c:formatCode>
                <c:ptCount val="12"/>
                <c:pt idx="0">
                  <c:v>0.7</c:v>
                </c:pt>
                <c:pt idx="1">
                  <c:v>0.5625</c:v>
                </c:pt>
                <c:pt idx="2">
                  <c:v>0.66666666666666663</c:v>
                </c:pt>
                <c:pt idx="3">
                  <c:v>0.78787878787878785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06-4A73-B9C3-683A307B920D}"/>
            </c:ext>
          </c:extLst>
        </c:ser>
        <c:ser>
          <c:idx val="0"/>
          <c:order val="1"/>
          <c:tx>
            <c:strRef>
              <c:f>'1a-Divorce Cases Filed (CoCP)'!$G$3</c:f>
              <c:strCache>
                <c:ptCount val="1"/>
                <c:pt idx="0">
                  <c:v>% of Divorce Cases Filed by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'1a-Divorce Cases Filed (CoCP)'!$A$4:$A$15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'1a-Divorce Cases Filed (CoCP)'!$G$4:$G$15</c:f>
              <c:numCache>
                <c:formatCode>0.00%</c:formatCode>
                <c:ptCount val="12"/>
                <c:pt idx="0">
                  <c:v>0.3</c:v>
                </c:pt>
                <c:pt idx="1">
                  <c:v>0.4375</c:v>
                </c:pt>
                <c:pt idx="2">
                  <c:v>0.33333333333333331</c:v>
                </c:pt>
                <c:pt idx="3">
                  <c:v>0.21212121212121213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6-4A73-B9C3-683A307B920D}"/>
            </c:ext>
          </c:extLst>
        </c:ser>
        <c:ser>
          <c:idx val="2"/>
          <c:order val="2"/>
          <c:tx>
            <c:strRef>
              <c:f>'1a-Divorce Cases Filed (CoCP)'!$H$3</c:f>
              <c:strCache>
                <c:ptCount val="1"/>
                <c:pt idx="0">
                  <c:v>% of Divorce Cases Filed Jointly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'1a-Divorce Cases Filed (CoCP)'!$H$4:$H$15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06-4A73-B9C3-683A307B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10208"/>
        <c:axId val="144911744"/>
      </c:lineChart>
      <c:catAx>
        <c:axId val="14491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911744"/>
        <c:crosses val="autoZero"/>
        <c:auto val="1"/>
        <c:lblAlgn val="ctr"/>
        <c:lblOffset val="100"/>
        <c:noMultiLvlLbl val="0"/>
      </c:catAx>
      <c:valAx>
        <c:axId val="1449117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9102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Offender in Rape Cases by Sex</a:t>
            </a:r>
            <a:r>
              <a:rPr lang="en-AU" sz="1600" b="1" i="0" baseline="0">
                <a:effectLst/>
              </a:rPr>
              <a:t> (as %)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659624852171"/>
          <c:y val="0.19792719298245601"/>
          <c:w val="0.84405845598280804"/>
          <c:h val="0.471858187134503"/>
        </c:manualLayout>
      </c:layout>
      <c:lineChart>
        <c:grouping val="standard"/>
        <c:varyColors val="0"/>
        <c:ser>
          <c:idx val="1"/>
          <c:order val="0"/>
          <c:tx>
            <c:strRef>
              <c:f>'3-Sex of Offender in Rape Cases'!$E$3</c:f>
              <c:strCache>
                <c:ptCount val="1"/>
                <c:pt idx="0">
                  <c:v>% of Rape Cases Filed where Alleged Perpetrator is 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'3-Sex of Offender in Rape Cases'!$A$4:$A$15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'3-Sex of Offender in Rape Cases'!$E$4:$E$15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6F-4C3D-BABD-AE59594072CC}"/>
            </c:ext>
          </c:extLst>
        </c:ser>
        <c:ser>
          <c:idx val="0"/>
          <c:order val="1"/>
          <c:tx>
            <c:strRef>
              <c:f>'3-Sex of Offender in Rape Cases'!$F$3</c:f>
              <c:strCache>
                <c:ptCount val="1"/>
                <c:pt idx="0">
                  <c:v>% of Rape Cases Filed where Alleged Perpetrator is 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'3-Sex of Offender in Rape Cases'!$A$4:$A$15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'3-Sex of Offender in Rape Cases'!$F$4:$F$15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6F-4C3D-BABD-AE5959407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06272"/>
        <c:axId val="146807808"/>
      </c:lineChart>
      <c:catAx>
        <c:axId val="14680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07808"/>
        <c:crosses val="autoZero"/>
        <c:auto val="1"/>
        <c:lblAlgn val="ctr"/>
        <c:lblOffset val="100"/>
        <c:noMultiLvlLbl val="0"/>
      </c:catAx>
      <c:valAx>
        <c:axId val="1468078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062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Numbers of Rape Cases Filed in the Magistrates Court (by Sex of the Alleged Perpetrator)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'3-Sex of Offender in Rape Cases'!$C$3</c:f>
              <c:strCache>
                <c:ptCount val="1"/>
                <c:pt idx="0">
                  <c:v>Rape Cases Filed where Alleged Perpetrator is Male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'3-Sex of Offender in Rape Cases'!$C$4:$C$15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9D0-4FAE-9BE7-04630B85CDD5}"/>
            </c:ext>
          </c:extLst>
        </c:ser>
        <c:ser>
          <c:idx val="1"/>
          <c:order val="1"/>
          <c:tx>
            <c:strRef>
              <c:f>'3-Sex of Offender in Rape Cases'!$B$3</c:f>
              <c:strCache>
                <c:ptCount val="1"/>
                <c:pt idx="0">
                  <c:v>Rape Cases Filed where Alleged Perpetrator is Female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'3-Sex of Offender in Rape Cases'!$A$4:$A$15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'3-Sex of Offender in Rape Cases'!$B$4:$B$15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9D0-4FAE-9BE7-04630B85C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6849152"/>
        <c:axId val="146863232"/>
      </c:barChart>
      <c:lineChart>
        <c:grouping val="standar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'3-Sex of Offender in Rape Cases'!$D$4:$D$15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D0-4FAE-9BE7-04630B85C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49152"/>
        <c:axId val="146863232"/>
      </c:lineChart>
      <c:catAx>
        <c:axId val="1468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63232"/>
        <c:crosses val="autoZero"/>
        <c:auto val="1"/>
        <c:lblAlgn val="ctr"/>
        <c:lblOffset val="100"/>
        <c:noMultiLvlLbl val="0"/>
      </c:catAx>
      <c:valAx>
        <c:axId val="1468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4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Offender in Rape Cases by Sex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'3-Sex of Offender in Rape Cases'!$C$3</c:f>
              <c:strCache>
                <c:ptCount val="1"/>
                <c:pt idx="0">
                  <c:v>Rape Cases Filed where Alleged Perpetrator is Male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'3-Sex of Offender in Rape Cases'!$C$4:$C$15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363-445F-BDD5-64B223BC63B8}"/>
            </c:ext>
          </c:extLst>
        </c:ser>
        <c:ser>
          <c:idx val="1"/>
          <c:order val="1"/>
          <c:tx>
            <c:strRef>
              <c:f>'3-Sex of Offender in Rape Cases'!$B$3</c:f>
              <c:strCache>
                <c:ptCount val="1"/>
                <c:pt idx="0">
                  <c:v>Rape Cases Filed where Alleged Perpetrator is Female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'3-Sex of Offender in Rape Cases'!$A$4:$A$15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'3-Sex of Offender in Rape Cases'!$B$4:$B$15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363-445F-BDD5-64B223BC6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6923520"/>
        <c:axId val="146925056"/>
      </c:barChart>
      <c:catAx>
        <c:axId val="14692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925056"/>
        <c:crosses val="autoZero"/>
        <c:auto val="1"/>
        <c:lblAlgn val="ctr"/>
        <c:lblOffset val="100"/>
        <c:noMultiLvlLbl val="0"/>
      </c:catAx>
      <c:valAx>
        <c:axId val="14692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92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Juvenile Cases filed and heard in the CoCP by sex of the alleged perpetrator (as %)</a:t>
            </a:r>
            <a:endParaRPr lang="en-AU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5381944444"/>
          <c:y val="0.16891493795687587"/>
          <c:w val="0.84424114583333298"/>
          <c:h val="0.5008699329181614"/>
        </c:manualLayout>
      </c:layout>
      <c:lineChart>
        <c:grouping val="standard"/>
        <c:varyColors val="0"/>
        <c:ser>
          <c:idx val="1"/>
          <c:order val="0"/>
          <c:tx>
            <c:strRef>
              <c:f>'4. Juvenile Cases Diversionary'!$F$7</c:f>
              <c:strCache>
                <c:ptCount val="1"/>
                <c:pt idx="0">
                  <c:v>% of Juvenile Cases filed in the CoCP involving boys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Juvenile Cases Diversionary'!$A$8:$A$19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'4. Juvenile Cases Diversionary'!$F$8:$F$19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C-42D2-9337-4C2061CA2AF0}"/>
            </c:ext>
          </c:extLst>
        </c:ser>
        <c:ser>
          <c:idx val="0"/>
          <c:order val="1"/>
          <c:tx>
            <c:strRef>
              <c:f>'4. Juvenile Cases Diversionary'!$G$7</c:f>
              <c:strCache>
                <c:ptCount val="1"/>
                <c:pt idx="0">
                  <c:v>% of Juvenile Cases filed in the CoCP involving girls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Juvenile Cases Diversionary'!$A$8:$A$19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'4. Juvenile Cases Diversionary'!$G$8:$G$19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C-42D2-9337-4C2061CA2AF0}"/>
            </c:ext>
          </c:extLst>
        </c:ser>
        <c:ser>
          <c:idx val="2"/>
          <c:order val="2"/>
          <c:tx>
            <c:strRef>
              <c:f>'4. Juvenile Cases Diversionary'!$H$7</c:f>
              <c:strCache>
                <c:ptCount val="1"/>
                <c:pt idx="0">
                  <c:v>% of Juvenile Cases filed in the CoCP involving boys and girls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 Juvenile Cases Diversionary'!$H$8:$H$19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C-42D2-9337-4C2061CA2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55520"/>
        <c:axId val="147357056"/>
      </c:lineChart>
      <c:catAx>
        <c:axId val="14735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357056"/>
        <c:crosses val="autoZero"/>
        <c:auto val="1"/>
        <c:lblAlgn val="ctr"/>
        <c:lblOffset val="100"/>
        <c:noMultiLvlLbl val="0"/>
      </c:catAx>
      <c:valAx>
        <c:axId val="1473570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3555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Number of juvenile Cases filed and heard in the CoCP by sex of the alleged perpetrator</a:t>
            </a:r>
            <a:endParaRPr lang="en-AU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994601705855768E-2"/>
          <c:y val="0.13481488627091595"/>
          <c:w val="0.93291612767891485"/>
          <c:h val="0.597759100939335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'4. Juvenile Cases Diversionary'!$B$7</c:f>
              <c:strCache>
                <c:ptCount val="1"/>
                <c:pt idx="0">
                  <c:v>Juvenile Cases filed and heard in the CoCP where the alleged perpetrator is a boy(s)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Juvenile Cases Diversionary'!$A$8:$A$19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'4. Juvenile Cases Diversionary'!$B$8:$B$19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5FE-4EF5-AF07-DA4DC9B88422}"/>
            </c:ext>
          </c:extLst>
        </c:ser>
        <c:ser>
          <c:idx val="0"/>
          <c:order val="1"/>
          <c:tx>
            <c:strRef>
              <c:f>'4. Juvenile Cases Diversionary'!$C$7</c:f>
              <c:strCache>
                <c:ptCount val="1"/>
                <c:pt idx="0">
                  <c:v>Juvenile Cases filed and heard in the CoCP where the alleged perpetrator is a girl(s)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 Juvenile Cases Diversionary'!$C$8:$C$19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B5FE-4EF5-AF07-DA4DC9B88422}"/>
            </c:ext>
          </c:extLst>
        </c:ser>
        <c:ser>
          <c:idx val="2"/>
          <c:order val="2"/>
          <c:tx>
            <c:strRef>
              <c:f>'4. Juvenile Cases Diversionary'!$D$7</c:f>
              <c:strCache>
                <c:ptCount val="1"/>
                <c:pt idx="0">
                  <c:v>Juvenile Cases filed and heard in the CoCP where the alleged perpetrator includes both a boy and a girl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 Juvenile Cases Diversionary'!$D$8:$D$19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B5FE-4EF5-AF07-DA4DC9B8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7414400"/>
        <c:axId val="147432576"/>
      </c:barChart>
      <c:catAx>
        <c:axId val="14741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32576"/>
        <c:crosses val="autoZero"/>
        <c:auto val="1"/>
        <c:lblAlgn val="ctr"/>
        <c:lblOffset val="100"/>
        <c:noMultiLvlLbl val="0"/>
      </c:catAx>
      <c:valAx>
        <c:axId val="14743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1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4915190621876E-2"/>
          <c:y val="0.82438810255973105"/>
          <c:w val="0.88501696187562495"/>
          <c:h val="0.147452094948458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Outcomes for Juvenile Cases in the CoCP (as %)</a:t>
            </a:r>
            <a:endParaRPr lang="en-AU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5381944444"/>
          <c:y val="0.16285369924409299"/>
          <c:w val="0.84424114583333298"/>
          <c:h val="0.395986782034792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'4. Juvenile Cases Diversionary'!$N$7</c:f>
              <c:strCache>
                <c:ptCount val="1"/>
                <c:pt idx="0">
                  <c:v>% of Juvenile Cases handled through Deferred Adjudication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Juvenile Cases Diversionary'!$A$8:$A$19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'4. Juvenile Cases Diversionary'!$N$8:$N$19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7-447F-A59E-66399920E2B8}"/>
            </c:ext>
          </c:extLst>
        </c:ser>
        <c:ser>
          <c:idx val="0"/>
          <c:order val="1"/>
          <c:tx>
            <c:strRef>
              <c:f>'4. Juvenile Cases Diversionary'!$O$7</c:f>
              <c:strCache>
                <c:ptCount val="1"/>
                <c:pt idx="0">
                  <c:v>% of Juvenile Cases Adjudicated and penalty includes incarceration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Juvenile Cases Diversionary'!$A$8:$A$19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'4. Juvenile Cases Diversionary'!$O$8:$O$19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77-447F-A59E-66399920E2B8}"/>
            </c:ext>
          </c:extLst>
        </c:ser>
        <c:ser>
          <c:idx val="2"/>
          <c:order val="2"/>
          <c:tx>
            <c:strRef>
              <c:f>'4. Juvenile Cases Diversionary'!$P$7</c:f>
              <c:strCache>
                <c:ptCount val="1"/>
                <c:pt idx="0">
                  <c:v>% of Juvenile Cases Adjudicated  (No Diversionary Process) and penalty does not include incarceration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52-45B3-97DB-72D55298176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Juvenile Cases Diversionary'!$A$8:$A$19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'4. Juvenile Cases Diversionary'!$P$8:$P$19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77-447F-A59E-66399920E2B8}"/>
            </c:ext>
          </c:extLst>
        </c:ser>
        <c:ser>
          <c:idx val="3"/>
          <c:order val="3"/>
          <c:tx>
            <c:strRef>
              <c:f>'4. Juvenile Cases Diversionary'!$Q$7</c:f>
              <c:strCache>
                <c:ptCount val="1"/>
                <c:pt idx="0">
                  <c:v>% of Juvenile Cases Dismissed, Warrant Outstanding, Pending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Juvenile Cases Diversionary'!$A$8:$A$19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'4. Juvenile Cases Diversionary'!$Q$8:$Q$19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77-447F-A59E-66399920E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7479552"/>
        <c:axId val="147489536"/>
      </c:barChart>
      <c:catAx>
        <c:axId val="14747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89536"/>
        <c:crosses val="autoZero"/>
        <c:auto val="1"/>
        <c:lblAlgn val="ctr"/>
        <c:lblOffset val="100"/>
        <c:noMultiLvlLbl val="0"/>
      </c:catAx>
      <c:valAx>
        <c:axId val="1474895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795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Outcomes for Juvenile Cases in the CoCP</a:t>
            </a:r>
            <a:endParaRPr lang="en-AU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Juvenile Cases Diversionary'!$I$7</c:f>
              <c:strCache>
                <c:ptCount val="1"/>
                <c:pt idx="0">
                  <c:v>Deferred Adjudication (Diversionary Process)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Juvenile Cases Diversionary'!$A$8:$A$19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'4. Juvenile Cases Diversionary'!$I$8:$I$19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C57-46D7-9B51-7DBE7D8F5800}"/>
            </c:ext>
          </c:extLst>
        </c:ser>
        <c:ser>
          <c:idx val="1"/>
          <c:order val="1"/>
          <c:tx>
            <c:strRef>
              <c:f>'4. Juvenile Cases Diversionary'!$J$7</c:f>
              <c:strCache>
                <c:ptCount val="1"/>
                <c:pt idx="0">
                  <c:v>Adjudicated  (No Diversionary Process) and penalty includes incarceration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Juvenile Cases Diversionary'!$A$8:$A$19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'4. Juvenile Cases Diversionary'!$J$8:$J$19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C57-46D7-9B51-7DBE7D8F5800}"/>
            </c:ext>
          </c:extLst>
        </c:ser>
        <c:ser>
          <c:idx val="2"/>
          <c:order val="2"/>
          <c:tx>
            <c:strRef>
              <c:f>'4. Juvenile Cases Diversionary'!$K$7</c:f>
              <c:strCache>
                <c:ptCount val="1"/>
                <c:pt idx="0">
                  <c:v>Adjudicated  (No Diversionary Process) and penalty does not include incarceration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Juvenile Cases Diversionary'!$A$8:$A$19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'4. Juvenile Cases Diversionary'!$K$8:$K$19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C57-46D7-9B51-7DBE7D8F5800}"/>
            </c:ext>
          </c:extLst>
        </c:ser>
        <c:ser>
          <c:idx val="3"/>
          <c:order val="3"/>
          <c:tx>
            <c:strRef>
              <c:f>'4. Juvenile Cases Diversionary'!$L$7</c:f>
              <c:strCache>
                <c:ptCount val="1"/>
                <c:pt idx="0">
                  <c:v>Dismissed, Warrant Outstanding, Pending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Juvenile Cases Diversionary'!$A$8:$A$19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'4. Juvenile Cases Diversionary'!$L$8:$L$19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6C57-46D7-9B51-7DBE7D8F5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47556608"/>
        <c:axId val="147570688"/>
      </c:barChart>
      <c:catAx>
        <c:axId val="14755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70688"/>
        <c:crosses val="autoZero"/>
        <c:auto val="1"/>
        <c:lblAlgn val="ctr"/>
        <c:lblOffset val="100"/>
        <c:noMultiLvlLbl val="0"/>
      </c:catAx>
      <c:valAx>
        <c:axId val="14757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5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Number of Child Custody Cases Filed in the Court of Common Pleas (by Sex of the Applicant Party)</a:t>
            </a:r>
            <a:endParaRPr lang="en-AU" sz="1600">
              <a:effectLst/>
            </a:endParaRPr>
          </a:p>
        </c:rich>
      </c:tx>
      <c:layout>
        <c:manualLayout>
          <c:xMode val="edge"/>
          <c:yMode val="edge"/>
          <c:x val="0.114694965277778"/>
          <c:y val="1.48538098560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'5-Child Custody Cases'!$E$3</c:f>
              <c:strCache>
                <c:ptCount val="1"/>
                <c:pt idx="0">
                  <c:v>% of Child Custody Cases Filed by Women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'5-Child Custody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'5-Child Custody Cases'!$E$4:$E$15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2A-4584-B0A2-6807AD7D773D}"/>
            </c:ext>
          </c:extLst>
        </c:ser>
        <c:ser>
          <c:idx val="0"/>
          <c:order val="1"/>
          <c:tx>
            <c:strRef>
              <c:f>'5-Child Custody Cases'!$F$3</c:f>
              <c:strCache>
                <c:ptCount val="1"/>
                <c:pt idx="0">
                  <c:v>% of Child Custody Cases Filed by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'5-Child Custody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'5-Child Custody Cases'!$F$4:$F$15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A-4584-B0A2-6807AD7D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75776"/>
        <c:axId val="147689856"/>
      </c:lineChart>
      <c:catAx>
        <c:axId val="14767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89856"/>
        <c:crosses val="autoZero"/>
        <c:auto val="1"/>
        <c:lblAlgn val="ctr"/>
        <c:lblOffset val="100"/>
        <c:noMultiLvlLbl val="0"/>
      </c:catAx>
      <c:valAx>
        <c:axId val="1476898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757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600" b="1">
                <a:effectLst/>
              </a:rPr>
              <a:t>Number of Child Custody Cases Filed in the </a:t>
            </a:r>
            <a:r>
              <a:rPr lang="en-AU" sz="1600" b="1">
                <a:solidFill>
                  <a:schemeClr val="tx1"/>
                </a:solidFill>
                <a:effectLst/>
              </a:rPr>
              <a:t>Court</a:t>
            </a:r>
            <a:r>
              <a:rPr lang="en-AU" sz="1600" b="1" baseline="0">
                <a:solidFill>
                  <a:schemeClr val="tx1"/>
                </a:solidFill>
                <a:effectLst/>
              </a:rPr>
              <a:t> of Common Pleas</a:t>
            </a:r>
            <a:r>
              <a:rPr lang="en-AU" sz="1600" b="1">
                <a:solidFill>
                  <a:schemeClr val="tx1"/>
                </a:solidFill>
                <a:effectLst/>
              </a:rPr>
              <a:t> </a:t>
            </a:r>
            <a:r>
              <a:rPr lang="en-AU" sz="1600" b="1">
                <a:effectLst/>
              </a:rPr>
              <a:t> (by Sex of the Applicant Party)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'5-Child Custody Cases'!$B$3</c:f>
              <c:strCache>
                <c:ptCount val="1"/>
                <c:pt idx="0">
                  <c:v>Total Child Custody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'5-Child Custody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'5-Child Custody Cases'!$B$4:$B$15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C-44DC-9DC8-55687E6FE017}"/>
            </c:ext>
          </c:extLst>
        </c:ser>
        <c:ser>
          <c:idx val="0"/>
          <c:order val="1"/>
          <c:tx>
            <c:strRef>
              <c:f>'5-Child Custody Cases'!$C$3</c:f>
              <c:strCache>
                <c:ptCount val="1"/>
                <c:pt idx="0">
                  <c:v>Total Child Custody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'5-Child Custody Cases'!$C$4:$C$15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C-44DC-9DC8-55687E6FE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7755776"/>
        <c:axId val="147757312"/>
      </c:barChart>
      <c:lineChart>
        <c:grouping val="stacke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'5-Child Custody Cases'!$D$4:$D$15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3C-44DC-9DC8-55687E6FE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55776"/>
        <c:axId val="147757312"/>
      </c:lineChart>
      <c:catAx>
        <c:axId val="14775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57312"/>
        <c:crosses val="autoZero"/>
        <c:auto val="1"/>
        <c:lblAlgn val="ctr"/>
        <c:lblOffset val="100"/>
        <c:noMultiLvlLbl val="0"/>
      </c:catAx>
      <c:valAx>
        <c:axId val="14775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5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Number of Child Custody Cases Filed in the </a:t>
            </a:r>
            <a:r>
              <a:rPr lang="en-AU" sz="1600" b="1" i="0" baseline="0">
                <a:solidFill>
                  <a:srgbClr val="FF0000"/>
                </a:solidFill>
                <a:effectLst/>
              </a:rPr>
              <a:t>XX</a:t>
            </a:r>
            <a:r>
              <a:rPr lang="en-AU" sz="1600" b="1" i="0" baseline="0">
                <a:effectLst/>
              </a:rPr>
              <a:t> Court (by Sex of the Applicant Party)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501388888888897E-2"/>
          <c:y val="0.23909064327485399"/>
          <c:w val="0.883245138888889"/>
          <c:h val="0.501263450292397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'5-Child Custody Cases'!$B$3</c:f>
              <c:strCache>
                <c:ptCount val="1"/>
                <c:pt idx="0">
                  <c:v>Total Child Custody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'5-Child Custody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'5-Child Custody Cases'!$B$4:$B$15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1-4725-A35B-F839A1CE4334}"/>
            </c:ext>
          </c:extLst>
        </c:ser>
        <c:ser>
          <c:idx val="0"/>
          <c:order val="1"/>
          <c:tx>
            <c:strRef>
              <c:f>'5-Child Custody Cases'!$C$3</c:f>
              <c:strCache>
                <c:ptCount val="1"/>
                <c:pt idx="0">
                  <c:v>Total Child Custody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'5-Child Custody Cases'!$C$4:$C$15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1-4725-A35B-F839A1CE4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7162240"/>
        <c:axId val="147163776"/>
      </c:barChart>
      <c:catAx>
        <c:axId val="1471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163776"/>
        <c:crosses val="autoZero"/>
        <c:auto val="1"/>
        <c:lblAlgn val="ctr"/>
        <c:lblOffset val="100"/>
        <c:noMultiLvlLbl val="0"/>
      </c:catAx>
      <c:valAx>
        <c:axId val="14716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16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Number of Divorce Cases Filed in the Court of Common Pleas (by Sex of the Applicant Party)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'1a-Divorce Cases Filed (CoCP)'!$B$3</c:f>
              <c:strCache>
                <c:ptCount val="1"/>
                <c:pt idx="0">
                  <c:v>Total Divorce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'1a-Divorce Cases Filed (CoCP)'!$A$4:$A$15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'1a-Divorce Cases Filed (CoCP)'!$B$4:$B$15</c:f>
              <c:numCache>
                <c:formatCode>General</c:formatCode>
                <c:ptCount val="12"/>
                <c:pt idx="0">
                  <c:v>21</c:v>
                </c:pt>
                <c:pt idx="1">
                  <c:v>9</c:v>
                </c:pt>
                <c:pt idx="2">
                  <c:v>16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B-4976-8FAF-92767BEBC1C7}"/>
            </c:ext>
          </c:extLst>
        </c:ser>
        <c:ser>
          <c:idx val="0"/>
          <c:order val="1"/>
          <c:tx>
            <c:strRef>
              <c:f>'1a-Divorce Cases Filed (CoCP)'!$C$3</c:f>
              <c:strCache>
                <c:ptCount val="1"/>
                <c:pt idx="0">
                  <c:v>Total Divorce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'1a-Divorce Cases Filed (CoCP)'!$C$4:$C$15</c:f>
              <c:numCache>
                <c:formatCode>General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B-4976-8FAF-92767BEBC1C7}"/>
            </c:ext>
          </c:extLst>
        </c:ser>
        <c:ser>
          <c:idx val="3"/>
          <c:order val="3"/>
          <c:tx>
            <c:strRef>
              <c:f>'1a-Divorce Cases Filed (CoCP)'!$D$3</c:f>
              <c:strCache>
                <c:ptCount val="1"/>
                <c:pt idx="0">
                  <c:v>Total Divorce Cases Filed Jointly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'1a-Divorce Cases Filed (CoCP)'!$D$4:$D$15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502B-4976-8FAF-92767BEBC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778752"/>
        <c:axId val="144780288"/>
      </c:barChart>
      <c:lineChart>
        <c:grouping val="stacke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'1a-Divorce Cases Filed (CoCP)'!$E$4:$E$15</c:f>
              <c:numCache>
                <c:formatCode>General</c:formatCode>
                <c:ptCount val="12"/>
                <c:pt idx="0">
                  <c:v>30</c:v>
                </c:pt>
                <c:pt idx="1">
                  <c:v>16</c:v>
                </c:pt>
                <c:pt idx="2">
                  <c:v>24</c:v>
                </c:pt>
                <c:pt idx="3">
                  <c:v>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2B-4976-8FAF-92767BEBC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78752"/>
        <c:axId val="144780288"/>
      </c:lineChart>
      <c:catAx>
        <c:axId val="14477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780288"/>
        <c:crosses val="autoZero"/>
        <c:auto val="1"/>
        <c:lblAlgn val="ctr"/>
        <c:lblOffset val="100"/>
        <c:noMultiLvlLbl val="0"/>
      </c:catAx>
      <c:valAx>
        <c:axId val="1447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77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800" b="1" i="0" baseline="0">
                <a:effectLst/>
              </a:rPr>
              <a:t>Number of Family Protection Act Criminal Charges Filed</a:t>
            </a:r>
            <a:endParaRPr lang="en-AU" sz="1600">
              <a:effectLst/>
            </a:endParaRPr>
          </a:p>
          <a:p>
            <a:pPr>
              <a:defRPr sz="1600" b="1"/>
            </a:pPr>
            <a:r>
              <a:rPr lang="en-AU" sz="1800" b="1" i="0" baseline="0">
                <a:effectLst/>
              </a:rPr>
              <a:t> (by Court)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659624852171"/>
          <c:y val="0.27219619883040902"/>
          <c:w val="0.84405845598280804"/>
          <c:h val="0.39758918128655002"/>
        </c:manualLayout>
      </c:layout>
      <c:lineChart>
        <c:grouping val="standard"/>
        <c:varyColors val="0"/>
        <c:ser>
          <c:idx val="1"/>
          <c:order val="0"/>
          <c:tx>
            <c:strRef>
              <c:f>'6-Domestic Abuse Cases'!$E$3</c:f>
              <c:strCache>
                <c:ptCount val="1"/>
                <c:pt idx="0">
                  <c:v>% of Family Protection Act Criminal Charges in the Supreme Court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'6-Domestic Abuse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'6-Domestic Abuse Cases'!$E$4:$E$15</c:f>
              <c:numCache>
                <c:formatCode>0.00%</c:formatCode>
                <c:ptCount val="12"/>
                <c:pt idx="0">
                  <c:v>1</c:v>
                </c:pt>
                <c:pt idx="1">
                  <c:v>0.3611111111111111</c:v>
                </c:pt>
                <c:pt idx="2">
                  <c:v>0.27272727272727271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97-49FD-A6AB-75056243B7E2}"/>
            </c:ext>
          </c:extLst>
        </c:ser>
        <c:ser>
          <c:idx val="0"/>
          <c:order val="1"/>
          <c:tx>
            <c:strRef>
              <c:f>'6-Domestic Abuse Cases'!$F$3</c:f>
              <c:strCache>
                <c:ptCount val="1"/>
                <c:pt idx="0">
                  <c:v>% of  Family Protection Act Criminal Chargesin the CoCP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'6-Domestic Abuse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'6-Domestic Abuse Cases'!$F$4:$F$15</c:f>
              <c:numCache>
                <c:formatCode>0.00%</c:formatCode>
                <c:ptCount val="12"/>
                <c:pt idx="0">
                  <c:v>0</c:v>
                </c:pt>
                <c:pt idx="1">
                  <c:v>0.63888888888888884</c:v>
                </c:pt>
                <c:pt idx="2">
                  <c:v>0.72727272727272729</c:v>
                </c:pt>
                <c:pt idx="3">
                  <c:v>0.967741935483871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97-49FD-A6AB-75056243B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68448"/>
        <c:axId val="144169984"/>
      </c:lineChart>
      <c:catAx>
        <c:axId val="1441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69984"/>
        <c:crosses val="autoZero"/>
        <c:auto val="1"/>
        <c:lblAlgn val="ctr"/>
        <c:lblOffset val="100"/>
        <c:noMultiLvlLbl val="0"/>
      </c:catAx>
      <c:valAx>
        <c:axId val="1441699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684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Number of Family Protection Act Criminal Charges Filed</a:t>
            </a:r>
          </a:p>
          <a:p>
            <a:pPr>
              <a:defRPr sz="1600"/>
            </a:pPr>
            <a:r>
              <a:rPr lang="en-AU" sz="1600" b="1" i="0" u="none" strike="noStrike" baseline="0">
                <a:effectLst/>
              </a:rPr>
              <a:t> (by Court)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'6-Domestic Abuse Cases'!$C$3</c:f>
              <c:strCache>
                <c:ptCount val="1"/>
                <c:pt idx="0">
                  <c:v> Family Protection Act Criminal Charges Filed by the RoP in the CoCP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'6-Domestic Abuse Cases'!$C$4:$C$15</c:f>
              <c:numCache>
                <c:formatCode>General</c:formatCode>
                <c:ptCount val="12"/>
                <c:pt idx="0">
                  <c:v>0</c:v>
                </c:pt>
                <c:pt idx="1">
                  <c:v>23</c:v>
                </c:pt>
                <c:pt idx="2">
                  <c:v>8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A-4221-ADBA-58D1036D99F4}"/>
            </c:ext>
          </c:extLst>
        </c:ser>
        <c:ser>
          <c:idx val="1"/>
          <c:order val="1"/>
          <c:tx>
            <c:strRef>
              <c:f>'6-Domestic Abuse Cases'!$B$3</c:f>
              <c:strCache>
                <c:ptCount val="1"/>
                <c:pt idx="0">
                  <c:v> Family Protection Act Criminal Charges Filed by the RoP in the Supreme Court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'6-Domestic Abuse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'6-Domestic Abuse Cases'!$B$4:$B$15</c:f>
              <c:numCache>
                <c:formatCode>General</c:formatCode>
                <c:ptCount val="12"/>
                <c:pt idx="0">
                  <c:v>1</c:v>
                </c:pt>
                <c:pt idx="1">
                  <c:v>13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A-4221-ADBA-58D1036D9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4285056"/>
        <c:axId val="144303232"/>
      </c:barChart>
      <c:lineChart>
        <c:grouping val="standar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'6-Domestic Abuse Cases'!$D$4:$D$15</c:f>
              <c:numCache>
                <c:formatCode>General</c:formatCode>
                <c:ptCount val="12"/>
                <c:pt idx="0">
                  <c:v>1</c:v>
                </c:pt>
                <c:pt idx="1">
                  <c:v>36</c:v>
                </c:pt>
                <c:pt idx="2">
                  <c:v>11</c:v>
                </c:pt>
                <c:pt idx="3">
                  <c:v>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1A-4221-ADBA-58D1036D9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85056"/>
        <c:axId val="144303232"/>
      </c:lineChart>
      <c:catAx>
        <c:axId val="14428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03232"/>
        <c:crosses val="autoZero"/>
        <c:auto val="1"/>
        <c:lblAlgn val="ctr"/>
        <c:lblOffset val="100"/>
        <c:noMultiLvlLbl val="0"/>
      </c:catAx>
      <c:valAx>
        <c:axId val="14430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8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Number of Domestic Abuse Assault Cases Filed in the </a:t>
            </a:r>
            <a:r>
              <a:rPr lang="en-AU" sz="1600" b="1" i="0" baseline="0">
                <a:solidFill>
                  <a:srgbClr val="FF0000"/>
                </a:solidFill>
                <a:effectLst/>
              </a:rPr>
              <a:t>XX </a:t>
            </a:r>
            <a:r>
              <a:rPr lang="en-AU" sz="1600" b="1" i="0" baseline="0">
                <a:effectLst/>
              </a:rPr>
              <a:t>Court (by Sex of the Applicant Party)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'6-Domestic Abuse Cases'!$C$3</c:f>
              <c:strCache>
                <c:ptCount val="1"/>
                <c:pt idx="0">
                  <c:v> Family Protection Act Criminal Charges Filed by the RoP in the CoCP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'6-Domestic Abuse Cases'!$C$4:$C$15</c:f>
              <c:numCache>
                <c:formatCode>General</c:formatCode>
                <c:ptCount val="12"/>
                <c:pt idx="0">
                  <c:v>0</c:v>
                </c:pt>
                <c:pt idx="1">
                  <c:v>23</c:v>
                </c:pt>
                <c:pt idx="2">
                  <c:v>8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C-4DC4-B81D-C41888544E99}"/>
            </c:ext>
          </c:extLst>
        </c:ser>
        <c:ser>
          <c:idx val="1"/>
          <c:order val="1"/>
          <c:tx>
            <c:strRef>
              <c:f>'6-Domestic Abuse Cases'!$B$3</c:f>
              <c:strCache>
                <c:ptCount val="1"/>
                <c:pt idx="0">
                  <c:v> Family Protection Act Criminal Charges Filed by the RoP in the Supreme Court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'6-Domestic Abuse Cases'!$A$4:$A$15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'6-Domestic Abuse Cases'!$B$4:$B$15</c:f>
              <c:numCache>
                <c:formatCode>General</c:formatCode>
                <c:ptCount val="12"/>
                <c:pt idx="0">
                  <c:v>1</c:v>
                </c:pt>
                <c:pt idx="1">
                  <c:v>13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C-4DC4-B81D-C4188854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4322560"/>
        <c:axId val="144324096"/>
      </c:barChart>
      <c:catAx>
        <c:axId val="14432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24096"/>
        <c:crosses val="autoZero"/>
        <c:auto val="1"/>
        <c:lblAlgn val="ctr"/>
        <c:lblOffset val="100"/>
        <c:noMultiLvlLbl val="0"/>
      </c:catAx>
      <c:valAx>
        <c:axId val="14432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2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Divorce Cases Filed by Sex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501388888888897E-2"/>
          <c:y val="0.166566959064328"/>
          <c:w val="0.883245138888889"/>
          <c:h val="0.573787134502923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'1a-Divorce Cases Filed (CoCP)'!$B$3</c:f>
              <c:strCache>
                <c:ptCount val="1"/>
                <c:pt idx="0">
                  <c:v>Total Divorce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'1a-Divorce Cases Filed (CoCP)'!$A$4:$A$15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'1a-Divorce Cases Filed (CoCP)'!$B$4:$B$15</c:f>
              <c:numCache>
                <c:formatCode>General</c:formatCode>
                <c:ptCount val="12"/>
                <c:pt idx="0">
                  <c:v>21</c:v>
                </c:pt>
                <c:pt idx="1">
                  <c:v>9</c:v>
                </c:pt>
                <c:pt idx="2">
                  <c:v>16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2-4207-A8DC-E89223DDDCF7}"/>
            </c:ext>
          </c:extLst>
        </c:ser>
        <c:ser>
          <c:idx val="0"/>
          <c:order val="1"/>
          <c:tx>
            <c:strRef>
              <c:f>'1a-Divorce Cases Filed (CoCP)'!$C$3</c:f>
              <c:strCache>
                <c:ptCount val="1"/>
                <c:pt idx="0">
                  <c:v>Total Divorce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'1a-Divorce Cases Filed (CoCP)'!$C$4:$C$15</c:f>
              <c:numCache>
                <c:formatCode>General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2-4207-A8DC-E89223DDDCF7}"/>
            </c:ext>
          </c:extLst>
        </c:ser>
        <c:ser>
          <c:idx val="2"/>
          <c:order val="2"/>
          <c:tx>
            <c:strRef>
              <c:f>'1a-Divorce Cases Filed (CoCP)'!$D$3</c:f>
              <c:strCache>
                <c:ptCount val="1"/>
                <c:pt idx="0">
                  <c:v>Total Divorce Cases Filed Jointly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'1a-Divorce Cases Filed (CoCP)'!$D$4:$D$15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6D2-4207-A8DC-E89223DDD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4858112"/>
        <c:axId val="144868096"/>
      </c:barChart>
      <c:catAx>
        <c:axId val="14485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68096"/>
        <c:crosses val="autoZero"/>
        <c:auto val="1"/>
        <c:lblAlgn val="ctr"/>
        <c:lblOffset val="100"/>
        <c:noMultiLvlLbl val="0"/>
      </c:catAx>
      <c:valAx>
        <c:axId val="14486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5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Percentage of Divorce Cases Filed in </a:t>
            </a:r>
            <a:r>
              <a:rPr lang="en-AU" sz="1600" b="1" i="0" u="none" strike="noStrike" baseline="0">
                <a:effectLst/>
              </a:rPr>
              <a:t>the Court of Common Pleas</a:t>
            </a:r>
            <a:r>
              <a:rPr lang="en-AU" sz="1600" b="1" i="0" u="none" strike="noStrike" baseline="0"/>
              <a:t> </a:t>
            </a:r>
            <a:r>
              <a:rPr lang="en-AU" sz="1600" b="1" i="0" baseline="0">
                <a:effectLst/>
              </a:rPr>
              <a:t>(by Sex of the Applicant Party)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5381944444"/>
          <c:y val="0.24280423555803299"/>
          <c:w val="0.84424114583333298"/>
          <c:h val="0.460415204678363"/>
        </c:manualLayout>
      </c:layout>
      <c:lineChart>
        <c:grouping val="standard"/>
        <c:varyColors val="0"/>
        <c:ser>
          <c:idx val="1"/>
          <c:order val="0"/>
          <c:tx>
            <c:strRef>
              <c:f>'1b-Divorce Cases Filed (SupCt)'!$F$3</c:f>
              <c:strCache>
                <c:ptCount val="1"/>
                <c:pt idx="0">
                  <c:v>% of Divorce Cases Filed by Women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'1b-Divorce Cases Filed (SupCt)'!$A$4:$A$15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'1b-Divorce Cases Filed (SupCt)'!$F$4:$F$15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C-4B56-B3E2-A48D4D49A609}"/>
            </c:ext>
          </c:extLst>
        </c:ser>
        <c:ser>
          <c:idx val="0"/>
          <c:order val="1"/>
          <c:tx>
            <c:strRef>
              <c:f>'1b-Divorce Cases Filed (SupCt)'!$G$3</c:f>
              <c:strCache>
                <c:ptCount val="1"/>
                <c:pt idx="0">
                  <c:v>% of Divorce Cases Filed by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'1b-Divorce Cases Filed (SupCt)'!$A$4:$A$15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'1b-Divorce Cases Filed (SupCt)'!$G$4:$G$15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C-4B56-B3E2-A48D4D49A609}"/>
            </c:ext>
          </c:extLst>
        </c:ser>
        <c:ser>
          <c:idx val="2"/>
          <c:order val="2"/>
          <c:tx>
            <c:strRef>
              <c:f>'1b-Divorce Cases Filed (SupCt)'!$H$3</c:f>
              <c:strCache>
                <c:ptCount val="1"/>
                <c:pt idx="0">
                  <c:v>% of Divorce Cases Filed Jointly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'1b-Divorce Cases Filed (SupCt)'!$H$4:$H$15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1C-4B56-B3E2-A48D4D49A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12544"/>
        <c:axId val="145214080"/>
      </c:lineChart>
      <c:catAx>
        <c:axId val="14521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4080"/>
        <c:crosses val="autoZero"/>
        <c:auto val="1"/>
        <c:lblAlgn val="ctr"/>
        <c:lblOffset val="100"/>
        <c:noMultiLvlLbl val="0"/>
      </c:catAx>
      <c:valAx>
        <c:axId val="1452140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25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Number of Divorce Cases Filed in the Court of Common Pleas (by Sex of the Applicant Party)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'1b-Divorce Cases Filed (SupCt)'!$B$3</c:f>
              <c:strCache>
                <c:ptCount val="1"/>
                <c:pt idx="0">
                  <c:v>Total Divorce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'1b-Divorce Cases Filed (SupCt)'!$A$4:$A$15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'1b-Divorce Cases Filed (SupCt)'!$B$4:$B$15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F1CB-49DC-A3DD-86815A0625B6}"/>
            </c:ext>
          </c:extLst>
        </c:ser>
        <c:ser>
          <c:idx val="0"/>
          <c:order val="1"/>
          <c:tx>
            <c:strRef>
              <c:f>'1b-Divorce Cases Filed (SupCt)'!$C$3</c:f>
              <c:strCache>
                <c:ptCount val="1"/>
                <c:pt idx="0">
                  <c:v>Total Divorce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'1b-Divorce Cases Filed (SupCt)'!$C$4:$C$15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F1CB-49DC-A3DD-86815A0625B6}"/>
            </c:ext>
          </c:extLst>
        </c:ser>
        <c:ser>
          <c:idx val="3"/>
          <c:order val="3"/>
          <c:tx>
            <c:strRef>
              <c:f>'1b-Divorce Cases Filed (SupCt)'!$D$3</c:f>
              <c:strCache>
                <c:ptCount val="1"/>
                <c:pt idx="0">
                  <c:v>Total Divorce Cases Filed Jointly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'1b-Divorce Cases Filed (SupCt)'!$D$4:$D$15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F1CB-49DC-A3DD-86815A062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315904"/>
        <c:axId val="146338176"/>
      </c:barChart>
      <c:lineChart>
        <c:grouping val="stacke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'1b-Divorce Cases Filed (SupCt)'!$E$4:$E$15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CB-49DC-A3DD-86815A062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5904"/>
        <c:axId val="146338176"/>
      </c:lineChart>
      <c:catAx>
        <c:axId val="14631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38176"/>
        <c:crosses val="autoZero"/>
        <c:auto val="1"/>
        <c:lblAlgn val="ctr"/>
        <c:lblOffset val="100"/>
        <c:noMultiLvlLbl val="0"/>
      </c:catAx>
      <c:valAx>
        <c:axId val="14633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1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Divorce Cases Filed by Sex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501388888888897E-2"/>
          <c:y val="0.166566959064328"/>
          <c:w val="0.883245138888889"/>
          <c:h val="0.573787134502923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'1b-Divorce Cases Filed (SupCt)'!$B$3</c:f>
              <c:strCache>
                <c:ptCount val="1"/>
                <c:pt idx="0">
                  <c:v>Total Divorce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'1b-Divorce Cases Filed (SupCt)'!$A$4:$A$15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'1b-Divorce Cases Filed (SupCt)'!$B$4:$B$15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904-4683-B314-BCB8C3D6D31B}"/>
            </c:ext>
          </c:extLst>
        </c:ser>
        <c:ser>
          <c:idx val="0"/>
          <c:order val="1"/>
          <c:tx>
            <c:strRef>
              <c:f>'1b-Divorce Cases Filed (SupCt)'!$C$3</c:f>
              <c:strCache>
                <c:ptCount val="1"/>
                <c:pt idx="0">
                  <c:v>Total Divorce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'1b-Divorce Cases Filed (SupCt)'!$C$4:$C$15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904-4683-B314-BCB8C3D6D31B}"/>
            </c:ext>
          </c:extLst>
        </c:ser>
        <c:ser>
          <c:idx val="2"/>
          <c:order val="2"/>
          <c:tx>
            <c:strRef>
              <c:f>'1b-Divorce Cases Filed (SupCt)'!$D$3</c:f>
              <c:strCache>
                <c:ptCount val="1"/>
                <c:pt idx="0">
                  <c:v>Total Divorce Cases Filed Jointly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'1b-Divorce Cases Filed (SupCt)'!$D$4:$D$15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904-4683-B314-BCB8C3D6D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6391424"/>
        <c:axId val="146392960"/>
      </c:barChart>
      <c:catAx>
        <c:axId val="14639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92960"/>
        <c:crosses val="autoZero"/>
        <c:auto val="1"/>
        <c:lblAlgn val="ctr"/>
        <c:lblOffset val="100"/>
        <c:noMultiLvlLbl val="0"/>
      </c:catAx>
      <c:valAx>
        <c:axId val="14639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9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Percentage of Maintenance Cases Filed in the the Court of Common Pleas</a:t>
            </a:r>
            <a:r>
              <a:rPr lang="en-AU" sz="1600" b="1" i="0" u="none" strike="noStrike" baseline="0"/>
              <a:t> (</a:t>
            </a:r>
            <a:r>
              <a:rPr lang="en-AU" sz="1600" b="1" i="0" u="none" strike="noStrike" baseline="0">
                <a:effectLst/>
              </a:rPr>
              <a:t>by Sex</a:t>
            </a:r>
            <a:r>
              <a:rPr lang="en-AU" sz="1600" b="1" i="0" baseline="0">
                <a:effectLst/>
              </a:rPr>
              <a:t> of the Applicant Party)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5381944444"/>
          <c:y val="0.239090853003672"/>
          <c:w val="0.84424114583333298"/>
          <c:h val="0.43069423745108498"/>
        </c:manualLayout>
      </c:layout>
      <c:lineChart>
        <c:grouping val="standard"/>
        <c:varyColors val="0"/>
        <c:ser>
          <c:idx val="1"/>
          <c:order val="0"/>
          <c:tx>
            <c:strRef>
              <c:f>'2-Maintenance Case Filed by Sex'!$E$3</c:f>
              <c:strCache>
                <c:ptCount val="1"/>
                <c:pt idx="0">
                  <c:v>% of Maintenance Cases Filed by Women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'2-Maintenance Case Filed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'2-Maintenance Case Filed by Sex'!$E$4:$E$15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9-4716-A13F-8B6C0BE50D13}"/>
            </c:ext>
          </c:extLst>
        </c:ser>
        <c:ser>
          <c:idx val="0"/>
          <c:order val="1"/>
          <c:tx>
            <c:strRef>
              <c:f>'2-Maintenance Case Filed by Sex'!$F$3</c:f>
              <c:strCache>
                <c:ptCount val="1"/>
                <c:pt idx="0">
                  <c:v>% of Maintenance Cases Filed by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'2-Maintenance Case Filed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'2-Maintenance Case Filed by Sex'!$F$4:$F$15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9-4716-A13F-8B6C0BE50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69248"/>
        <c:axId val="146470784"/>
      </c:lineChart>
      <c:catAx>
        <c:axId val="14646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70784"/>
        <c:crosses val="autoZero"/>
        <c:auto val="1"/>
        <c:lblAlgn val="ctr"/>
        <c:lblOffset val="100"/>
        <c:noMultiLvlLbl val="0"/>
      </c:catAx>
      <c:valAx>
        <c:axId val="1464707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692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Number of Maintenance Cases </a:t>
            </a:r>
            <a:r>
              <a:rPr lang="en-AU" sz="1600" b="1" i="0" baseline="0">
                <a:effectLst/>
              </a:rPr>
              <a:t>Filed in </a:t>
            </a:r>
            <a:r>
              <a:rPr lang="en-AU" sz="1600" b="1" i="0" u="none" strike="noStrike" baseline="0">
                <a:effectLst/>
              </a:rPr>
              <a:t>the Court of Common Pleas</a:t>
            </a:r>
            <a:r>
              <a:rPr lang="en-AU" sz="1600" b="0" i="0" u="none" strike="noStrike" baseline="0"/>
              <a:t> </a:t>
            </a:r>
            <a:r>
              <a:rPr lang="en-AU" sz="1600" b="1" i="0" baseline="0">
                <a:effectLst/>
              </a:rPr>
              <a:t> (by Sex of the Applicant Party)</a:t>
            </a:r>
            <a:endParaRPr lang="en-AU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'2-Maintenance Case Filed by Sex'!$B$3</c:f>
              <c:strCache>
                <c:ptCount val="1"/>
                <c:pt idx="0">
                  <c:v>Total Maintenance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'2-Maintenance Case Filed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'2-Maintenance Case Filed by Sex'!$B$4:$B$15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6-4CAF-8B18-F681DE7848B4}"/>
            </c:ext>
          </c:extLst>
        </c:ser>
        <c:ser>
          <c:idx val="0"/>
          <c:order val="1"/>
          <c:tx>
            <c:strRef>
              <c:f>'2-Maintenance Case Filed by Sex'!$C$3</c:f>
              <c:strCache>
                <c:ptCount val="1"/>
                <c:pt idx="0">
                  <c:v>Total Maintenance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'2-Maintenance Case Filed by Sex'!$C$4:$C$15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46-4CAF-8B18-F681DE784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6532608"/>
        <c:axId val="146669568"/>
      </c:barChart>
      <c:lineChart>
        <c:grouping val="stacke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'2-Maintenance Case Filed by Sex'!$D$4:$D$15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6-4CAF-8B18-F681DE784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32608"/>
        <c:axId val="146669568"/>
      </c:lineChart>
      <c:catAx>
        <c:axId val="14653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69568"/>
        <c:crosses val="autoZero"/>
        <c:auto val="1"/>
        <c:lblAlgn val="ctr"/>
        <c:lblOffset val="100"/>
        <c:noMultiLvlLbl val="0"/>
      </c:catAx>
      <c:valAx>
        <c:axId val="14666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5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Number of Maintenance Cases Filed in the Magistrates Courts (by Sex of the Applicant Party)</a:t>
            </a:r>
            <a:endParaRPr lang="en-AU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'2-Maintenance Case Filed by Sex'!$B$3</c:f>
              <c:strCache>
                <c:ptCount val="1"/>
                <c:pt idx="0">
                  <c:v>Total Maintenance Cases Filed by Women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'2-Maintenance Case Filed by Sex'!$A$4:$A$15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'2-Maintenance Case Filed by Sex'!$B$4:$B$15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6-4ABB-B12D-507E67CA2A92}"/>
            </c:ext>
          </c:extLst>
        </c:ser>
        <c:ser>
          <c:idx val="0"/>
          <c:order val="1"/>
          <c:tx>
            <c:strRef>
              <c:f>'2-Maintenance Case Filed by Sex'!$C$3</c:f>
              <c:strCache>
                <c:ptCount val="1"/>
                <c:pt idx="0">
                  <c:v>Total Maintenance Cases Filed by Men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'2-Maintenance Case Filed by Sex'!$C$4:$C$15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6-4ABB-B12D-507E67CA2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6736256"/>
        <c:axId val="146737792"/>
      </c:barChart>
      <c:catAx>
        <c:axId val="1467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37792"/>
        <c:crosses val="autoZero"/>
        <c:auto val="1"/>
        <c:lblAlgn val="ctr"/>
        <c:lblOffset val="100"/>
        <c:noMultiLvlLbl val="0"/>
      </c:catAx>
      <c:valAx>
        <c:axId val="14673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3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493900</xdr:colOff>
      <xdr:row>20</xdr:row>
      <xdr:rowOff>122415</xdr:rowOff>
    </xdr:from>
    <xdr:to>
      <xdr:col>19</xdr:col>
      <xdr:colOff>575334</xdr:colOff>
      <xdr:row>37</xdr:row>
      <xdr:rowOff>55388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489858</xdr:colOff>
      <xdr:row>2</xdr:row>
      <xdr:rowOff>549234</xdr:rowOff>
    </xdr:from>
    <xdr:to>
      <xdr:col>19</xdr:col>
      <xdr:colOff>571292</xdr:colOff>
      <xdr:row>17</xdr:row>
      <xdr:rowOff>158334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614396</xdr:colOff>
      <xdr:row>2</xdr:row>
      <xdr:rowOff>516824</xdr:rowOff>
    </xdr:from>
    <xdr:to>
      <xdr:col>30</xdr:col>
      <xdr:colOff>220818</xdr:colOff>
      <xdr:row>17</xdr:row>
      <xdr:rowOff>125924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493900</xdr:colOff>
      <xdr:row>20</xdr:row>
      <xdr:rowOff>122415</xdr:rowOff>
    </xdr:from>
    <xdr:to>
      <xdr:col>19</xdr:col>
      <xdr:colOff>575334</xdr:colOff>
      <xdr:row>37</xdr:row>
      <xdr:rowOff>55388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489858</xdr:colOff>
      <xdr:row>2</xdr:row>
      <xdr:rowOff>549234</xdr:rowOff>
    </xdr:from>
    <xdr:to>
      <xdr:col>19</xdr:col>
      <xdr:colOff>571292</xdr:colOff>
      <xdr:row>17</xdr:row>
      <xdr:rowOff>158334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614396</xdr:colOff>
      <xdr:row>2</xdr:row>
      <xdr:rowOff>516824</xdr:rowOff>
    </xdr:from>
    <xdr:to>
      <xdr:col>30</xdr:col>
      <xdr:colOff>220818</xdr:colOff>
      <xdr:row>17</xdr:row>
      <xdr:rowOff>125924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196688</xdr:colOff>
      <xdr:row>26</xdr:row>
      <xdr:rowOff>122176</xdr:rowOff>
    </xdr:from>
    <xdr:to>
      <xdr:col>18</xdr:col>
      <xdr:colOff>418470</xdr:colOff>
      <xdr:row>43</xdr:row>
      <xdr:rowOff>55148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21592</xdr:colOff>
      <xdr:row>2</xdr:row>
      <xdr:rowOff>32387</xdr:rowOff>
    </xdr:from>
    <xdr:to>
      <xdr:col>19</xdr:col>
      <xdr:colOff>25400</xdr:colOff>
      <xdr:row>19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279729</xdr:colOff>
      <xdr:row>2</xdr:row>
      <xdr:rowOff>53957</xdr:rowOff>
    </xdr:from>
    <xdr:to>
      <xdr:col>28</xdr:col>
      <xdr:colOff>501509</xdr:colOff>
      <xdr:row>14</xdr:row>
      <xdr:rowOff>170457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558678</xdr:colOff>
      <xdr:row>15</xdr:row>
      <xdr:rowOff>269507</xdr:rowOff>
    </xdr:from>
    <xdr:to>
      <xdr:col>18</xdr:col>
      <xdr:colOff>24756</xdr:colOff>
      <xdr:row>32</xdr:row>
      <xdr:rowOff>126910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550584</xdr:colOff>
      <xdr:row>2</xdr:row>
      <xdr:rowOff>53978</xdr:rowOff>
    </xdr:from>
    <xdr:to>
      <xdr:col>18</xdr:col>
      <xdr:colOff>16662</xdr:colOff>
      <xdr:row>13</xdr:row>
      <xdr:rowOff>192069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53017</xdr:colOff>
      <xdr:row>2</xdr:row>
      <xdr:rowOff>75548</xdr:rowOff>
    </xdr:from>
    <xdr:to>
      <xdr:col>28</xdr:col>
      <xdr:colOff>274797</xdr:colOff>
      <xdr:row>13</xdr:row>
      <xdr:rowOff>213639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252272</xdr:colOff>
      <xdr:row>27</xdr:row>
      <xdr:rowOff>181422</xdr:rowOff>
    </xdr:from>
    <xdr:to>
      <xdr:col>18</xdr:col>
      <xdr:colOff>569250</xdr:colOff>
      <xdr:row>48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677333</xdr:colOff>
      <xdr:row>4</xdr:row>
      <xdr:rowOff>0</xdr:rowOff>
    </xdr:from>
    <xdr:to>
      <xdr:col>32</xdr:col>
      <xdr:colOff>50800</xdr:colOff>
      <xdr:row>26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905147</xdr:colOff>
      <xdr:row>27</xdr:row>
      <xdr:rowOff>158115</xdr:rowOff>
    </xdr:from>
    <xdr:to>
      <xdr:col>11</xdr:col>
      <xdr:colOff>754328</xdr:colOff>
      <xdr:row>48</xdr:row>
      <xdr:rowOff>188595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643198</xdr:colOff>
      <xdr:row>27</xdr:row>
      <xdr:rowOff>80010</xdr:rowOff>
    </xdr:from>
    <xdr:to>
      <xdr:col>32</xdr:col>
      <xdr:colOff>289112</xdr:colOff>
      <xdr:row>48</xdr:row>
      <xdr:rowOff>128501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2E75BB-D640-4BFC-A726-63F2B55F4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504696</xdr:colOff>
      <xdr:row>26</xdr:row>
      <xdr:rowOff>172586</xdr:rowOff>
    </xdr:from>
    <xdr:to>
      <xdr:col>17</xdr:col>
      <xdr:colOff>586130</xdr:colOff>
      <xdr:row>43</xdr:row>
      <xdr:rowOff>118259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489858</xdr:colOff>
      <xdr:row>2</xdr:row>
      <xdr:rowOff>549234</xdr:rowOff>
    </xdr:from>
    <xdr:to>
      <xdr:col>18</xdr:col>
      <xdr:colOff>304800</xdr:colOff>
      <xdr:row>22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614396</xdr:colOff>
      <xdr:row>2</xdr:row>
      <xdr:rowOff>516824</xdr:rowOff>
    </xdr:from>
    <xdr:to>
      <xdr:col>28</xdr:col>
      <xdr:colOff>220818</xdr:colOff>
      <xdr:row>16</xdr:row>
      <xdr:rowOff>125924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363094</xdr:colOff>
      <xdr:row>24</xdr:row>
      <xdr:rowOff>152656</xdr:rowOff>
    </xdr:from>
    <xdr:to>
      <xdr:col>18</xdr:col>
      <xdr:colOff>190500</xdr:colOff>
      <xdr:row>45</xdr:row>
      <xdr:rowOff>12699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550584</xdr:colOff>
      <xdr:row>2</xdr:row>
      <xdr:rowOff>53978</xdr:rowOff>
    </xdr:from>
    <xdr:to>
      <xdr:col>18</xdr:col>
      <xdr:colOff>520700</xdr:colOff>
      <xdr:row>23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53017</xdr:colOff>
      <xdr:row>2</xdr:row>
      <xdr:rowOff>75548</xdr:rowOff>
    </xdr:from>
    <xdr:to>
      <xdr:col>28</xdr:col>
      <xdr:colOff>274797</xdr:colOff>
      <xdr:row>13</xdr:row>
      <xdr:rowOff>19315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zoomScale="70" zoomScaleNormal="70" zoomScalePageLayoutView="70" workbookViewId="0"/>
  </sheetViews>
  <sheetFormatPr defaultColWidth="8.7109375" defaultRowHeight="15.75" x14ac:dyDescent="0.25"/>
  <cols>
    <col min="1" max="1" width="18.28515625" style="2" customWidth="1"/>
    <col min="2" max="8" width="15.28515625" style="1" customWidth="1"/>
    <col min="9" max="9" width="1.28515625" style="6" customWidth="1"/>
    <col min="11" max="11" width="10.7109375" style="2" customWidth="1"/>
    <col min="12" max="12" width="8.7109375" style="6"/>
    <col min="13" max="16384" width="8.7109375" style="2"/>
  </cols>
  <sheetData>
    <row r="1" spans="1:28" ht="20.45" x14ac:dyDescent="0.75">
      <c r="A1" s="7" t="s">
        <v>25</v>
      </c>
      <c r="C1" s="19"/>
      <c r="D1" s="19"/>
      <c r="E1" s="20"/>
      <c r="F1" s="29"/>
      <c r="G1" s="29"/>
      <c r="H1" s="30"/>
      <c r="K1" s="6"/>
    </row>
    <row r="2" spans="1:28" ht="15.6" x14ac:dyDescent="0.6">
      <c r="I2" s="9"/>
      <c r="J2" s="9"/>
      <c r="K2" s="6"/>
      <c r="L2" s="25"/>
      <c r="V2" s="25"/>
    </row>
    <row r="3" spans="1:28" ht="46.9" x14ac:dyDescent="0.6">
      <c r="A3" s="13" t="s">
        <v>0</v>
      </c>
      <c r="B3" s="11" t="s">
        <v>4</v>
      </c>
      <c r="C3" s="11" t="s">
        <v>3</v>
      </c>
      <c r="D3" s="11" t="s">
        <v>33</v>
      </c>
      <c r="E3" s="15" t="s">
        <v>5</v>
      </c>
      <c r="F3" s="12" t="s">
        <v>7</v>
      </c>
      <c r="G3" s="11" t="s">
        <v>6</v>
      </c>
      <c r="H3" s="12" t="s">
        <v>34</v>
      </c>
      <c r="J3" s="8"/>
      <c r="K3" s="6"/>
      <c r="L3" s="2"/>
    </row>
    <row r="4" spans="1:28" ht="18" customHeight="1" x14ac:dyDescent="0.6">
      <c r="A4" s="14">
        <v>2013</v>
      </c>
      <c r="B4" s="10">
        <v>21</v>
      </c>
      <c r="C4" s="33">
        <v>9</v>
      </c>
      <c r="D4" s="34"/>
      <c r="E4" s="16">
        <f>IF(A4="Insert Year","",(C4+B4+D4))</f>
        <v>30</v>
      </c>
      <c r="F4" s="21">
        <f t="shared" ref="F4:F15" si="0">IF(A4="Insert Year","",B4/E4)</f>
        <v>0.7</v>
      </c>
      <c r="G4" s="23">
        <f>IF(A4="Insert Year","",C4/E4)</f>
        <v>0.3</v>
      </c>
      <c r="H4" s="23">
        <f>IF(A4="Insert Year","",D4/E4)</f>
        <v>0</v>
      </c>
      <c r="J4" s="24" t="str">
        <f t="shared" ref="J4" si="1">IF(A4="Insert Year","",(IF(G4+F4+H4=1,"","Error")))</f>
        <v/>
      </c>
      <c r="K4" s="6"/>
      <c r="L4" s="2"/>
    </row>
    <row r="5" spans="1:28" ht="18" customHeight="1" x14ac:dyDescent="0.6">
      <c r="A5" s="14">
        <v>2014</v>
      </c>
      <c r="B5" s="10">
        <v>9</v>
      </c>
      <c r="C5" s="35">
        <v>7</v>
      </c>
      <c r="D5" s="26"/>
      <c r="E5" s="16">
        <f t="shared" ref="E5:E7" si="2">IF(A5="Insert Year","",(C5+B5+D5))</f>
        <v>16</v>
      </c>
      <c r="F5" s="21">
        <f t="shared" si="0"/>
        <v>0.5625</v>
      </c>
      <c r="G5" s="23">
        <f>IF(A5="Insert Year","",C5/E5)</f>
        <v>0.4375</v>
      </c>
      <c r="H5" s="23">
        <f t="shared" ref="H5:H15" si="3">IF(A5="Insert Year","",D5/E5)</f>
        <v>0</v>
      </c>
      <c r="J5" s="24" t="str">
        <f>IF(A5="Insert Year","",(IF(G5+F5+H5=1,"","Error")))</f>
        <v/>
      </c>
      <c r="K5" s="6"/>
      <c r="L5" s="2"/>
    </row>
    <row r="6" spans="1:28" ht="18" customHeight="1" x14ac:dyDescent="0.6">
      <c r="A6" s="14">
        <v>2015</v>
      </c>
      <c r="B6" s="10">
        <v>16</v>
      </c>
      <c r="C6" s="35">
        <v>8</v>
      </c>
      <c r="D6" s="26"/>
      <c r="E6" s="16">
        <f t="shared" si="2"/>
        <v>24</v>
      </c>
      <c r="F6" s="21">
        <f t="shared" si="0"/>
        <v>0.66666666666666663</v>
      </c>
      <c r="G6" s="23">
        <f>IF(A6="Insert Year","",C6/E6)</f>
        <v>0.33333333333333331</v>
      </c>
      <c r="H6" s="23">
        <f t="shared" si="3"/>
        <v>0</v>
      </c>
      <c r="J6" s="24" t="str">
        <f t="shared" ref="J6:J16" si="4">IF(A6="Insert Year","",(IF(G6+F6+H6=1,"","Error")))</f>
        <v/>
      </c>
      <c r="K6" s="6"/>
      <c r="L6" s="2"/>
    </row>
    <row r="7" spans="1:28" ht="18" customHeight="1" x14ac:dyDescent="0.6">
      <c r="A7" s="14">
        <v>2016</v>
      </c>
      <c r="B7" s="10">
        <v>26</v>
      </c>
      <c r="C7" s="35">
        <v>7</v>
      </c>
      <c r="D7" s="26"/>
      <c r="E7" s="16">
        <f t="shared" si="2"/>
        <v>33</v>
      </c>
      <c r="F7" s="21">
        <f t="shared" si="0"/>
        <v>0.78787878787878785</v>
      </c>
      <c r="G7" s="23">
        <f>IF(A7="Insert Year","",C7/E7)</f>
        <v>0.21212121212121213</v>
      </c>
      <c r="H7" s="23">
        <f t="shared" si="3"/>
        <v>0</v>
      </c>
      <c r="J7" s="24" t="str">
        <f t="shared" si="4"/>
        <v/>
      </c>
      <c r="K7" s="6"/>
      <c r="L7" s="2"/>
    </row>
    <row r="8" spans="1:28" ht="18" customHeight="1" x14ac:dyDescent="0.6">
      <c r="A8" s="14" t="s">
        <v>2</v>
      </c>
      <c r="B8" s="10"/>
      <c r="C8" s="35"/>
      <c r="D8" s="26"/>
      <c r="E8" s="16" t="str">
        <f t="shared" ref="E8:E15" si="5">IF(A8="Insert Year","",(C8+B8))</f>
        <v/>
      </c>
      <c r="F8" s="21" t="str">
        <f t="shared" si="0"/>
        <v/>
      </c>
      <c r="G8" s="23" t="str">
        <f t="shared" ref="G8:G15" si="6">IF(A8="Insert Year","",C8/E8)</f>
        <v/>
      </c>
      <c r="H8" s="23" t="str">
        <f t="shared" si="3"/>
        <v/>
      </c>
      <c r="J8" s="24" t="str">
        <f t="shared" si="4"/>
        <v/>
      </c>
      <c r="K8" s="6"/>
      <c r="L8" s="2"/>
    </row>
    <row r="9" spans="1:28" ht="18" customHeight="1" x14ac:dyDescent="0.6">
      <c r="A9" s="14" t="s">
        <v>2</v>
      </c>
      <c r="B9" s="10"/>
      <c r="C9" s="35"/>
      <c r="D9" s="26"/>
      <c r="E9" s="16" t="str">
        <f t="shared" si="5"/>
        <v/>
      </c>
      <c r="F9" s="21" t="str">
        <f t="shared" si="0"/>
        <v/>
      </c>
      <c r="G9" s="23" t="str">
        <f t="shared" si="6"/>
        <v/>
      </c>
      <c r="H9" s="23" t="str">
        <f t="shared" si="3"/>
        <v/>
      </c>
      <c r="J9" s="24" t="str">
        <f t="shared" si="4"/>
        <v/>
      </c>
      <c r="K9" s="6"/>
      <c r="L9" s="2"/>
      <c r="AB9" s="18"/>
    </row>
    <row r="10" spans="1:28" ht="18" customHeight="1" x14ac:dyDescent="0.6">
      <c r="A10" s="14" t="s">
        <v>2</v>
      </c>
      <c r="B10" s="10"/>
      <c r="C10" s="35"/>
      <c r="D10" s="26"/>
      <c r="E10" s="16" t="str">
        <f t="shared" si="5"/>
        <v/>
      </c>
      <c r="F10" s="21" t="str">
        <f t="shared" si="0"/>
        <v/>
      </c>
      <c r="G10" s="23" t="str">
        <f t="shared" si="6"/>
        <v/>
      </c>
      <c r="H10" s="23" t="str">
        <f t="shared" si="3"/>
        <v/>
      </c>
      <c r="J10" s="24" t="str">
        <f t="shared" si="4"/>
        <v/>
      </c>
      <c r="K10" s="6"/>
      <c r="L10" s="2"/>
      <c r="AB10" s="17"/>
    </row>
    <row r="11" spans="1:28" ht="18" customHeight="1" x14ac:dyDescent="0.6">
      <c r="A11" s="14" t="s">
        <v>2</v>
      </c>
      <c r="B11" s="10"/>
      <c r="C11" s="35"/>
      <c r="D11" s="26"/>
      <c r="E11" s="16" t="str">
        <f t="shared" si="5"/>
        <v/>
      </c>
      <c r="F11" s="21" t="str">
        <f t="shared" si="0"/>
        <v/>
      </c>
      <c r="G11" s="23" t="str">
        <f t="shared" si="6"/>
        <v/>
      </c>
      <c r="H11" s="23" t="str">
        <f t="shared" si="3"/>
        <v/>
      </c>
      <c r="J11" s="24" t="str">
        <f t="shared" si="4"/>
        <v/>
      </c>
      <c r="K11" s="6"/>
      <c r="L11" s="2"/>
      <c r="AB11" s="18"/>
    </row>
    <row r="12" spans="1:28" ht="18" customHeight="1" x14ac:dyDescent="0.6">
      <c r="A12" s="14" t="s">
        <v>2</v>
      </c>
      <c r="B12" s="10"/>
      <c r="C12" s="35"/>
      <c r="D12" s="26"/>
      <c r="E12" s="16" t="str">
        <f t="shared" si="5"/>
        <v/>
      </c>
      <c r="F12" s="21" t="str">
        <f t="shared" si="0"/>
        <v/>
      </c>
      <c r="G12" s="23" t="str">
        <f t="shared" si="6"/>
        <v/>
      </c>
      <c r="H12" s="23" t="str">
        <f t="shared" si="3"/>
        <v/>
      </c>
      <c r="J12" s="24" t="str">
        <f t="shared" si="4"/>
        <v/>
      </c>
      <c r="K12" s="6"/>
      <c r="L12" s="2"/>
      <c r="AB12" s="17"/>
    </row>
    <row r="13" spans="1:28" ht="18" customHeight="1" x14ac:dyDescent="0.6">
      <c r="A13" s="14" t="s">
        <v>2</v>
      </c>
      <c r="B13" s="10"/>
      <c r="C13" s="35"/>
      <c r="D13" s="26"/>
      <c r="E13" s="16" t="str">
        <f t="shared" si="5"/>
        <v/>
      </c>
      <c r="F13" s="21" t="str">
        <f t="shared" si="0"/>
        <v/>
      </c>
      <c r="G13" s="23" t="str">
        <f t="shared" si="6"/>
        <v/>
      </c>
      <c r="H13" s="23" t="str">
        <f t="shared" si="3"/>
        <v/>
      </c>
      <c r="J13" s="24" t="str">
        <f t="shared" si="4"/>
        <v/>
      </c>
      <c r="K13" s="6"/>
      <c r="L13" s="2"/>
      <c r="AB13" s="17"/>
    </row>
    <row r="14" spans="1:28" ht="18" customHeight="1" x14ac:dyDescent="0.6">
      <c r="A14" s="14" t="s">
        <v>2</v>
      </c>
      <c r="B14" s="10"/>
      <c r="C14" s="35"/>
      <c r="D14" s="26"/>
      <c r="E14" s="16" t="str">
        <f t="shared" si="5"/>
        <v/>
      </c>
      <c r="F14" s="21" t="str">
        <f t="shared" si="0"/>
        <v/>
      </c>
      <c r="G14" s="23" t="str">
        <f t="shared" si="6"/>
        <v/>
      </c>
      <c r="H14" s="23" t="str">
        <f t="shared" si="3"/>
        <v/>
      </c>
      <c r="J14" s="24" t="str">
        <f t="shared" si="4"/>
        <v/>
      </c>
      <c r="K14" s="6"/>
      <c r="L14" s="2"/>
      <c r="AB14" s="17"/>
    </row>
    <row r="15" spans="1:28" ht="18" customHeight="1" x14ac:dyDescent="0.6">
      <c r="A15" s="14" t="s">
        <v>2</v>
      </c>
      <c r="B15" s="27"/>
      <c r="C15" s="36"/>
      <c r="D15" s="28"/>
      <c r="E15" s="16" t="str">
        <f t="shared" si="5"/>
        <v/>
      </c>
      <c r="F15" s="21" t="str">
        <f t="shared" si="0"/>
        <v/>
      </c>
      <c r="G15" s="23" t="str">
        <f t="shared" si="6"/>
        <v/>
      </c>
      <c r="H15" s="23" t="str">
        <f t="shared" si="3"/>
        <v/>
      </c>
      <c r="J15" s="24" t="str">
        <f t="shared" si="4"/>
        <v/>
      </c>
      <c r="K15" s="6"/>
      <c r="L15" s="2"/>
      <c r="AB15" s="17"/>
    </row>
    <row r="16" spans="1:28" ht="22.35" customHeight="1" x14ac:dyDescent="0.6">
      <c r="A16" s="3" t="s">
        <v>1</v>
      </c>
      <c r="B16" s="4">
        <f>SUM(B4:B15)</f>
        <v>72</v>
      </c>
      <c r="C16" s="4">
        <f>SUM(C4:C15)</f>
        <v>31</v>
      </c>
      <c r="D16" s="4">
        <f>SUM(D4:D15)</f>
        <v>0</v>
      </c>
      <c r="E16" s="4">
        <f>SUM(E4:E15)</f>
        <v>103</v>
      </c>
      <c r="F16" s="5">
        <f>B16/E16</f>
        <v>0.69902912621359226</v>
      </c>
      <c r="G16" s="5">
        <f>C16/E16</f>
        <v>0.30097087378640774</v>
      </c>
      <c r="H16" s="5">
        <f>D16/E16</f>
        <v>0</v>
      </c>
      <c r="J16" s="24" t="str">
        <f t="shared" si="4"/>
        <v/>
      </c>
      <c r="K16" s="6"/>
      <c r="L16" s="2"/>
    </row>
    <row r="17" spans="2:23" ht="15.6" x14ac:dyDescent="0.6">
      <c r="J17" s="1"/>
      <c r="K17" s="6"/>
      <c r="L17" s="2"/>
    </row>
    <row r="18" spans="2:23" ht="15.6" x14ac:dyDescent="0.6">
      <c r="I18" s="9"/>
      <c r="J18" s="2"/>
      <c r="K18" s="6"/>
      <c r="L18" s="2"/>
    </row>
    <row r="19" spans="2:23" ht="15.6" x14ac:dyDescent="0.6">
      <c r="B19" s="25"/>
      <c r="L19" s="25"/>
      <c r="W19" s="25"/>
    </row>
  </sheetData>
  <sheetProtection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zoomScale="70" zoomScaleNormal="70" zoomScalePageLayoutView="70" workbookViewId="0"/>
  </sheetViews>
  <sheetFormatPr defaultColWidth="8.7109375" defaultRowHeight="15.75" x14ac:dyDescent="0.25"/>
  <cols>
    <col min="1" max="1" width="18.28515625" style="2" customWidth="1"/>
    <col min="2" max="8" width="15.28515625" style="1" customWidth="1"/>
    <col min="9" max="9" width="1.28515625" style="6" customWidth="1"/>
    <col min="11" max="11" width="10.7109375" style="2" customWidth="1"/>
    <col min="12" max="12" width="8.7109375" style="6"/>
    <col min="13" max="16384" width="8.7109375" style="2"/>
  </cols>
  <sheetData>
    <row r="1" spans="1:28" ht="20.45" x14ac:dyDescent="0.75">
      <c r="A1" s="7" t="s">
        <v>25</v>
      </c>
      <c r="C1" s="19"/>
      <c r="D1" s="19"/>
      <c r="E1" s="20"/>
      <c r="F1" s="29"/>
      <c r="G1" s="29"/>
      <c r="H1" s="30"/>
      <c r="K1" s="6"/>
    </row>
    <row r="2" spans="1:28" ht="15.6" x14ac:dyDescent="0.6">
      <c r="I2" s="9"/>
      <c r="J2" s="9"/>
      <c r="K2" s="6"/>
      <c r="L2" s="25"/>
      <c r="V2" s="25"/>
    </row>
    <row r="3" spans="1:28" ht="46.9" x14ac:dyDescent="0.6">
      <c r="A3" s="13" t="s">
        <v>0</v>
      </c>
      <c r="B3" s="11" t="s">
        <v>4</v>
      </c>
      <c r="C3" s="11" t="s">
        <v>3</v>
      </c>
      <c r="D3" s="11" t="s">
        <v>33</v>
      </c>
      <c r="E3" s="15" t="s">
        <v>5</v>
      </c>
      <c r="F3" s="12" t="s">
        <v>7</v>
      </c>
      <c r="G3" s="11" t="s">
        <v>6</v>
      </c>
      <c r="H3" s="12" t="s">
        <v>34</v>
      </c>
      <c r="J3" s="8"/>
      <c r="K3" s="6"/>
      <c r="L3" s="2"/>
    </row>
    <row r="4" spans="1:28" ht="18" customHeight="1" x14ac:dyDescent="0.6">
      <c r="A4" s="14" t="s">
        <v>2</v>
      </c>
      <c r="B4" s="10"/>
      <c r="C4" s="33"/>
      <c r="D4" s="34"/>
      <c r="E4" s="16" t="str">
        <f>IF(A4="Insert Year","",(C4+B4+D4))</f>
        <v/>
      </c>
      <c r="F4" s="21" t="str">
        <f t="shared" ref="F4:F7" si="0">IF(A4="Insert Year","",B4/E4)</f>
        <v/>
      </c>
      <c r="G4" s="23" t="str">
        <f>IF(A4="Insert Year","",C4/E4)</f>
        <v/>
      </c>
      <c r="H4" s="23" t="str">
        <f>IF(A4="Insert Year","",D4/E4)</f>
        <v/>
      </c>
      <c r="J4" s="24" t="str">
        <f t="shared" ref="J4" si="1">IF(A4="Insert Year","",(IF(G4+F4+H4=1,"","Error")))</f>
        <v/>
      </c>
      <c r="K4" s="6"/>
      <c r="L4" s="2"/>
    </row>
    <row r="5" spans="1:28" ht="18" customHeight="1" x14ac:dyDescent="0.6">
      <c r="A5" s="14" t="s">
        <v>2</v>
      </c>
      <c r="B5" s="10"/>
      <c r="C5" s="35"/>
      <c r="D5" s="26"/>
      <c r="E5" s="16" t="str">
        <f t="shared" ref="E5:E7" si="2">IF(A5="Insert Year","",(C5+B5+D5))</f>
        <v/>
      </c>
      <c r="F5" s="21" t="str">
        <f t="shared" si="0"/>
        <v/>
      </c>
      <c r="G5" s="23" t="str">
        <f>IF(A5="Insert Year","",C5/E5)</f>
        <v/>
      </c>
      <c r="H5" s="23" t="str">
        <f t="shared" ref="H5:H7" si="3">IF(A5="Insert Year","",D5/E5)</f>
        <v/>
      </c>
      <c r="J5" s="24" t="str">
        <f>IF(A5="Insert Year","",(IF(G5+F5+H5=1,"","Error")))</f>
        <v/>
      </c>
      <c r="K5" s="6"/>
      <c r="L5" s="2"/>
    </row>
    <row r="6" spans="1:28" ht="18" customHeight="1" x14ac:dyDescent="0.6">
      <c r="A6" s="14" t="s">
        <v>2</v>
      </c>
      <c r="B6" s="10"/>
      <c r="C6" s="35"/>
      <c r="D6" s="26"/>
      <c r="E6" s="16" t="str">
        <f t="shared" si="2"/>
        <v/>
      </c>
      <c r="F6" s="21" t="str">
        <f t="shared" si="0"/>
        <v/>
      </c>
      <c r="G6" s="23" t="str">
        <f>IF(A6="Insert Year","",C6/E6)</f>
        <v/>
      </c>
      <c r="H6" s="23" t="str">
        <f t="shared" si="3"/>
        <v/>
      </c>
      <c r="J6" s="24" t="str">
        <f t="shared" ref="J6:J16" si="4">IF(A6="Insert Year","",(IF(G6+F6+H6=1,"","Error")))</f>
        <v/>
      </c>
      <c r="K6" s="6"/>
      <c r="L6" s="2"/>
    </row>
    <row r="7" spans="1:28" ht="18" customHeight="1" x14ac:dyDescent="0.6">
      <c r="A7" s="14" t="s">
        <v>2</v>
      </c>
      <c r="B7" s="10"/>
      <c r="C7" s="35"/>
      <c r="D7" s="26"/>
      <c r="E7" s="16" t="str">
        <f t="shared" si="2"/>
        <v/>
      </c>
      <c r="F7" s="21" t="str">
        <f t="shared" si="0"/>
        <v/>
      </c>
      <c r="G7" s="23" t="str">
        <f>IF(A7="Insert Year","",C7/E7)</f>
        <v/>
      </c>
      <c r="H7" s="23" t="str">
        <f t="shared" si="3"/>
        <v/>
      </c>
      <c r="J7" s="24" t="str">
        <f t="shared" si="4"/>
        <v/>
      </c>
      <c r="K7" s="6"/>
      <c r="L7" s="2"/>
    </row>
    <row r="8" spans="1:28" ht="18" customHeight="1" x14ac:dyDescent="0.6">
      <c r="A8" s="14" t="s">
        <v>2</v>
      </c>
      <c r="B8" s="10"/>
      <c r="C8" s="35"/>
      <c r="D8" s="26"/>
      <c r="E8" s="16" t="str">
        <f t="shared" ref="E8:E15" si="5">IF(A8="Insert Year","",(C8+B8))</f>
        <v/>
      </c>
      <c r="F8" s="21" t="str">
        <f t="shared" ref="F8:F15" si="6">IF(A8="Insert Year","",B8/E8)</f>
        <v/>
      </c>
      <c r="G8" s="23" t="str">
        <f t="shared" ref="G8:G15" si="7">IF(A8="Insert Year","",C8/E8)</f>
        <v/>
      </c>
      <c r="H8" s="23" t="str">
        <f t="shared" ref="H8:H15" si="8">IF(A8="Insert Year","",D8/E8)</f>
        <v/>
      </c>
      <c r="J8" s="24" t="str">
        <f t="shared" ref="J8:J15" si="9">IF(A8="Insert Year","",(IF(G8+F8+H8=1,"","Error")))</f>
        <v/>
      </c>
      <c r="K8" s="6"/>
      <c r="L8" s="2"/>
    </row>
    <row r="9" spans="1:28" ht="18" customHeight="1" x14ac:dyDescent="0.6">
      <c r="A9" s="14" t="s">
        <v>2</v>
      </c>
      <c r="B9" s="10"/>
      <c r="C9" s="35"/>
      <c r="D9" s="26"/>
      <c r="E9" s="16" t="str">
        <f t="shared" si="5"/>
        <v/>
      </c>
      <c r="F9" s="21" t="str">
        <f t="shared" si="6"/>
        <v/>
      </c>
      <c r="G9" s="23" t="str">
        <f t="shared" si="7"/>
        <v/>
      </c>
      <c r="H9" s="23" t="str">
        <f t="shared" si="8"/>
        <v/>
      </c>
      <c r="J9" s="24" t="str">
        <f t="shared" si="9"/>
        <v/>
      </c>
      <c r="K9" s="6"/>
      <c r="L9" s="2"/>
      <c r="AB9" s="18"/>
    </row>
    <row r="10" spans="1:28" ht="18" customHeight="1" x14ac:dyDescent="0.6">
      <c r="A10" s="14" t="s">
        <v>2</v>
      </c>
      <c r="B10" s="10"/>
      <c r="C10" s="35"/>
      <c r="D10" s="26"/>
      <c r="E10" s="16" t="str">
        <f t="shared" si="5"/>
        <v/>
      </c>
      <c r="F10" s="21" t="str">
        <f t="shared" si="6"/>
        <v/>
      </c>
      <c r="G10" s="23" t="str">
        <f t="shared" si="7"/>
        <v/>
      </c>
      <c r="H10" s="23" t="str">
        <f t="shared" si="8"/>
        <v/>
      </c>
      <c r="J10" s="24" t="str">
        <f t="shared" si="9"/>
        <v/>
      </c>
      <c r="K10" s="6"/>
      <c r="L10" s="2"/>
      <c r="AB10" s="17"/>
    </row>
    <row r="11" spans="1:28" ht="18" customHeight="1" x14ac:dyDescent="0.6">
      <c r="A11" s="14" t="s">
        <v>2</v>
      </c>
      <c r="B11" s="10"/>
      <c r="C11" s="35"/>
      <c r="D11" s="26"/>
      <c r="E11" s="16" t="str">
        <f t="shared" si="5"/>
        <v/>
      </c>
      <c r="F11" s="21" t="str">
        <f t="shared" si="6"/>
        <v/>
      </c>
      <c r="G11" s="23" t="str">
        <f t="shared" si="7"/>
        <v/>
      </c>
      <c r="H11" s="23" t="str">
        <f t="shared" si="8"/>
        <v/>
      </c>
      <c r="J11" s="24" t="str">
        <f t="shared" si="9"/>
        <v/>
      </c>
      <c r="K11" s="6"/>
      <c r="L11" s="2"/>
      <c r="AB11" s="18"/>
    </row>
    <row r="12" spans="1:28" ht="18" customHeight="1" x14ac:dyDescent="0.6">
      <c r="A12" s="14" t="s">
        <v>2</v>
      </c>
      <c r="B12" s="10"/>
      <c r="C12" s="35"/>
      <c r="D12" s="26"/>
      <c r="E12" s="16" t="str">
        <f t="shared" si="5"/>
        <v/>
      </c>
      <c r="F12" s="21" t="str">
        <f t="shared" si="6"/>
        <v/>
      </c>
      <c r="G12" s="23" t="str">
        <f t="shared" si="7"/>
        <v/>
      </c>
      <c r="H12" s="23" t="str">
        <f t="shared" si="8"/>
        <v/>
      </c>
      <c r="J12" s="24" t="str">
        <f t="shared" si="9"/>
        <v/>
      </c>
      <c r="K12" s="6"/>
      <c r="L12" s="2"/>
      <c r="AB12" s="17"/>
    </row>
    <row r="13" spans="1:28" ht="18" customHeight="1" x14ac:dyDescent="0.6">
      <c r="A13" s="14" t="s">
        <v>2</v>
      </c>
      <c r="B13" s="10"/>
      <c r="C13" s="35"/>
      <c r="D13" s="26"/>
      <c r="E13" s="16" t="str">
        <f t="shared" si="5"/>
        <v/>
      </c>
      <c r="F13" s="21" t="str">
        <f t="shared" si="6"/>
        <v/>
      </c>
      <c r="G13" s="23" t="str">
        <f t="shared" si="7"/>
        <v/>
      </c>
      <c r="H13" s="23" t="str">
        <f t="shared" si="8"/>
        <v/>
      </c>
      <c r="J13" s="24" t="str">
        <f t="shared" si="9"/>
        <v/>
      </c>
      <c r="K13" s="6"/>
      <c r="L13" s="2"/>
      <c r="AB13" s="17"/>
    </row>
    <row r="14" spans="1:28" ht="18" customHeight="1" x14ac:dyDescent="0.6">
      <c r="A14" s="14" t="s">
        <v>2</v>
      </c>
      <c r="B14" s="10"/>
      <c r="C14" s="35"/>
      <c r="D14" s="26"/>
      <c r="E14" s="16" t="str">
        <f t="shared" si="5"/>
        <v/>
      </c>
      <c r="F14" s="21" t="str">
        <f t="shared" si="6"/>
        <v/>
      </c>
      <c r="G14" s="23" t="str">
        <f t="shared" si="7"/>
        <v/>
      </c>
      <c r="H14" s="23" t="str">
        <f t="shared" si="8"/>
        <v/>
      </c>
      <c r="J14" s="24" t="str">
        <f t="shared" si="9"/>
        <v/>
      </c>
      <c r="K14" s="6"/>
      <c r="L14" s="2"/>
      <c r="AB14" s="17"/>
    </row>
    <row r="15" spans="1:28" ht="18" customHeight="1" x14ac:dyDescent="0.6">
      <c r="A15" s="14" t="s">
        <v>2</v>
      </c>
      <c r="B15" s="27"/>
      <c r="C15" s="36"/>
      <c r="D15" s="28"/>
      <c r="E15" s="16" t="str">
        <f t="shared" si="5"/>
        <v/>
      </c>
      <c r="F15" s="21" t="str">
        <f t="shared" si="6"/>
        <v/>
      </c>
      <c r="G15" s="23" t="str">
        <f t="shared" si="7"/>
        <v/>
      </c>
      <c r="H15" s="23" t="str">
        <f t="shared" si="8"/>
        <v/>
      </c>
      <c r="J15" s="24" t="str">
        <f t="shared" si="9"/>
        <v/>
      </c>
      <c r="K15" s="6"/>
      <c r="L15" s="2"/>
      <c r="AB15" s="17"/>
    </row>
    <row r="16" spans="1:28" ht="22.35" customHeight="1" x14ac:dyDescent="0.6">
      <c r="A16" s="3" t="s">
        <v>1</v>
      </c>
      <c r="B16" s="4">
        <f>SUM(B4:B15)</f>
        <v>0</v>
      </c>
      <c r="C16" s="4">
        <f>SUM(C4:C15)</f>
        <v>0</v>
      </c>
      <c r="D16" s="4">
        <f>SUM(D4:D15)</f>
        <v>0</v>
      </c>
      <c r="E16" s="4">
        <f>SUM(E4:E15)</f>
        <v>0</v>
      </c>
      <c r="F16" s="5" t="e">
        <f>B16/E16</f>
        <v>#DIV/0!</v>
      </c>
      <c r="G16" s="5" t="e">
        <f>C16/E16</f>
        <v>#DIV/0!</v>
      </c>
      <c r="H16" s="5" t="e">
        <f>D16/E16</f>
        <v>#DIV/0!</v>
      </c>
      <c r="J16" s="24" t="e">
        <f t="shared" si="4"/>
        <v>#DIV/0!</v>
      </c>
      <c r="K16" s="6"/>
      <c r="L16" s="2"/>
    </row>
    <row r="17" spans="2:23" ht="15.6" x14ac:dyDescent="0.6">
      <c r="J17" s="1"/>
      <c r="K17" s="6"/>
      <c r="L17" s="2"/>
    </row>
    <row r="18" spans="2:23" ht="15.6" x14ac:dyDescent="0.6">
      <c r="I18" s="9"/>
      <c r="J18" s="2"/>
      <c r="K18" s="6"/>
      <c r="L18" s="2"/>
    </row>
    <row r="19" spans="2:23" ht="15.6" x14ac:dyDescent="0.6">
      <c r="B19" s="25"/>
      <c r="L19" s="25"/>
      <c r="W19" s="25"/>
    </row>
  </sheetData>
  <sheetProtection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="55" zoomScaleNormal="55" zoomScalePageLayoutView="55" workbookViewId="0"/>
  </sheetViews>
  <sheetFormatPr defaultColWidth="8.7109375" defaultRowHeight="15.75" x14ac:dyDescent="0.25"/>
  <cols>
    <col min="1" max="1" width="18.28515625" style="2" customWidth="1"/>
    <col min="2" max="6" width="15.28515625" style="1" customWidth="1"/>
    <col min="7" max="7" width="1.28515625" style="6" customWidth="1"/>
    <col min="9" max="9" width="10.7109375" style="6" customWidth="1"/>
    <col min="10" max="10" width="8.7109375" style="6"/>
    <col min="11" max="16384" width="8.7109375" style="2"/>
  </cols>
  <sheetData>
    <row r="1" spans="1:26" ht="20.45" x14ac:dyDescent="0.75">
      <c r="A1" s="7" t="s">
        <v>32</v>
      </c>
      <c r="C1" s="19"/>
      <c r="D1" s="20"/>
      <c r="E1" s="20"/>
      <c r="F1" s="20"/>
    </row>
    <row r="2" spans="1:26" ht="15.6" x14ac:dyDescent="0.6">
      <c r="G2" s="1"/>
      <c r="H2" s="9"/>
      <c r="J2" s="25"/>
      <c r="T2" s="25"/>
    </row>
    <row r="3" spans="1:26" ht="62.45" x14ac:dyDescent="0.6">
      <c r="A3" s="13" t="s">
        <v>0</v>
      </c>
      <c r="B3" s="11" t="s">
        <v>9</v>
      </c>
      <c r="C3" s="11" t="s">
        <v>8</v>
      </c>
      <c r="D3" s="15" t="s">
        <v>10</v>
      </c>
      <c r="E3" s="12" t="s">
        <v>12</v>
      </c>
      <c r="F3" s="12" t="s">
        <v>13</v>
      </c>
      <c r="H3" s="8"/>
      <c r="J3" s="2"/>
    </row>
    <row r="4" spans="1:26" ht="18" customHeight="1" x14ac:dyDescent="0.6">
      <c r="A4" s="14">
        <v>2013</v>
      </c>
      <c r="B4" s="10">
        <v>3</v>
      </c>
      <c r="C4" s="26">
        <v>0</v>
      </c>
      <c r="D4" s="16">
        <f t="shared" ref="D4:D7" si="0">IF(A4="Insert Year","",(C4+B4))</f>
        <v>3</v>
      </c>
      <c r="E4" s="23">
        <f t="shared" ref="E4:E9" si="1">IF(A4="Insert Year","",B4/D4)</f>
        <v>1</v>
      </c>
      <c r="F4" s="21">
        <f t="shared" ref="F4" si="2">IF(A4="Insert Year","",C4/D4)</f>
        <v>0</v>
      </c>
      <c r="H4" s="24" t="str">
        <f>IF(A4="Insert Year","",(IF(F4+E4=1,"","Error")))</f>
        <v/>
      </c>
      <c r="J4" s="2"/>
    </row>
    <row r="5" spans="1:26" ht="18" customHeight="1" x14ac:dyDescent="0.6">
      <c r="A5" s="14">
        <v>2014</v>
      </c>
      <c r="B5" s="10">
        <v>1</v>
      </c>
      <c r="C5" s="26">
        <v>0</v>
      </c>
      <c r="D5" s="16">
        <f t="shared" si="0"/>
        <v>1</v>
      </c>
      <c r="E5" s="23">
        <f t="shared" si="1"/>
        <v>1</v>
      </c>
      <c r="F5" s="21">
        <f>IF(A5="Insert Year","",C5/D5)</f>
        <v>0</v>
      </c>
      <c r="H5" s="24" t="str">
        <f t="shared" ref="H5:H16" si="3">IF(A5="Insert Year","",(IF(F5+E5=1,"","Error")))</f>
        <v/>
      </c>
      <c r="J5" s="2"/>
    </row>
    <row r="6" spans="1:26" ht="18" customHeight="1" x14ac:dyDescent="0.6">
      <c r="A6" s="14">
        <v>2015</v>
      </c>
      <c r="B6" s="10">
        <v>2</v>
      </c>
      <c r="C6" s="26">
        <v>0</v>
      </c>
      <c r="D6" s="16">
        <f t="shared" si="0"/>
        <v>2</v>
      </c>
      <c r="E6" s="23">
        <f t="shared" si="1"/>
        <v>1</v>
      </c>
      <c r="F6" s="21">
        <f t="shared" ref="F6:F15" si="4">IF(A6="Insert Year","",C6/D6)</f>
        <v>0</v>
      </c>
      <c r="H6" s="24" t="str">
        <f t="shared" si="3"/>
        <v/>
      </c>
      <c r="J6" s="2"/>
    </row>
    <row r="7" spans="1:26" ht="18" customHeight="1" x14ac:dyDescent="0.6">
      <c r="A7" s="14">
        <v>2016</v>
      </c>
      <c r="B7" s="10">
        <v>3</v>
      </c>
      <c r="C7" s="26">
        <v>0</v>
      </c>
      <c r="D7" s="16">
        <f t="shared" si="0"/>
        <v>3</v>
      </c>
      <c r="E7" s="23">
        <f t="shared" si="1"/>
        <v>1</v>
      </c>
      <c r="F7" s="21">
        <f t="shared" si="4"/>
        <v>0</v>
      </c>
      <c r="H7" s="24" t="str">
        <f t="shared" si="3"/>
        <v/>
      </c>
      <c r="J7" s="2"/>
    </row>
    <row r="8" spans="1:26" ht="18" customHeight="1" x14ac:dyDescent="0.6">
      <c r="A8" s="14" t="s">
        <v>2</v>
      </c>
      <c r="B8" s="10"/>
      <c r="C8" s="26"/>
      <c r="D8" s="16" t="str">
        <f>IF(A8="Insert Year","",(C8+B8))</f>
        <v/>
      </c>
      <c r="E8" s="23" t="str">
        <f t="shared" si="1"/>
        <v/>
      </c>
      <c r="F8" s="21" t="str">
        <f t="shared" si="4"/>
        <v/>
      </c>
      <c r="H8" s="24" t="str">
        <f t="shared" si="3"/>
        <v/>
      </c>
      <c r="J8" s="2"/>
    </row>
    <row r="9" spans="1:26" ht="18" customHeight="1" x14ac:dyDescent="0.6">
      <c r="A9" s="14" t="s">
        <v>2</v>
      </c>
      <c r="B9" s="10"/>
      <c r="C9" s="26"/>
      <c r="D9" s="16" t="str">
        <f t="shared" ref="D9:D15" si="5">IF(A9="Insert Year","",(C9+B9))</f>
        <v/>
      </c>
      <c r="E9" s="23" t="str">
        <f t="shared" si="1"/>
        <v/>
      </c>
      <c r="F9" s="21" t="str">
        <f t="shared" si="4"/>
        <v/>
      </c>
      <c r="H9" s="24" t="str">
        <f t="shared" si="3"/>
        <v/>
      </c>
      <c r="J9" s="2"/>
      <c r="Z9" s="18"/>
    </row>
    <row r="10" spans="1:26" ht="18" customHeight="1" x14ac:dyDescent="0.6">
      <c r="A10" s="14" t="s">
        <v>2</v>
      </c>
      <c r="B10" s="10"/>
      <c r="C10" s="26"/>
      <c r="D10" s="16" t="str">
        <f t="shared" si="5"/>
        <v/>
      </c>
      <c r="E10" s="23" t="str">
        <f>IF(A10="Insert Year","",B10/D10)</f>
        <v/>
      </c>
      <c r="F10" s="21" t="str">
        <f t="shared" si="4"/>
        <v/>
      </c>
      <c r="H10" s="24" t="str">
        <f t="shared" si="3"/>
        <v/>
      </c>
      <c r="J10" s="2"/>
      <c r="Z10" s="17"/>
    </row>
    <row r="11" spans="1:26" ht="18" customHeight="1" x14ac:dyDescent="0.6">
      <c r="A11" s="14" t="s">
        <v>2</v>
      </c>
      <c r="B11" s="10"/>
      <c r="C11" s="26"/>
      <c r="D11" s="16" t="str">
        <f t="shared" si="5"/>
        <v/>
      </c>
      <c r="E11" s="23" t="str">
        <f t="shared" ref="E11:E15" si="6">IF(A11="Insert Year","",B11/D11)</f>
        <v/>
      </c>
      <c r="F11" s="21" t="str">
        <f t="shared" si="4"/>
        <v/>
      </c>
      <c r="H11" s="24" t="str">
        <f t="shared" si="3"/>
        <v/>
      </c>
      <c r="J11" s="2"/>
      <c r="Z11" s="18"/>
    </row>
    <row r="12" spans="1:26" ht="18" customHeight="1" x14ac:dyDescent="0.6">
      <c r="A12" s="14" t="s">
        <v>2</v>
      </c>
      <c r="B12" s="10"/>
      <c r="C12" s="26"/>
      <c r="D12" s="16" t="str">
        <f t="shared" si="5"/>
        <v/>
      </c>
      <c r="E12" s="23" t="str">
        <f t="shared" si="6"/>
        <v/>
      </c>
      <c r="F12" s="21" t="str">
        <f t="shared" si="4"/>
        <v/>
      </c>
      <c r="H12" s="24" t="str">
        <f t="shared" si="3"/>
        <v/>
      </c>
      <c r="J12" s="2"/>
      <c r="Z12" s="17"/>
    </row>
    <row r="13" spans="1:26" ht="18" customHeight="1" x14ac:dyDescent="0.6">
      <c r="A13" s="14" t="s">
        <v>2</v>
      </c>
      <c r="B13" s="10"/>
      <c r="C13" s="26"/>
      <c r="D13" s="16" t="str">
        <f t="shared" si="5"/>
        <v/>
      </c>
      <c r="E13" s="23" t="str">
        <f t="shared" si="6"/>
        <v/>
      </c>
      <c r="F13" s="21" t="str">
        <f t="shared" si="4"/>
        <v/>
      </c>
      <c r="H13" s="24" t="str">
        <f t="shared" si="3"/>
        <v/>
      </c>
      <c r="J13" s="2"/>
      <c r="Z13" s="17"/>
    </row>
    <row r="14" spans="1:26" ht="18" customHeight="1" x14ac:dyDescent="0.6">
      <c r="A14" s="14" t="s">
        <v>2</v>
      </c>
      <c r="B14" s="10"/>
      <c r="C14" s="26"/>
      <c r="D14" s="16" t="str">
        <f t="shared" si="5"/>
        <v/>
      </c>
      <c r="E14" s="23" t="str">
        <f t="shared" si="6"/>
        <v/>
      </c>
      <c r="F14" s="21" t="str">
        <f t="shared" si="4"/>
        <v/>
      </c>
      <c r="H14" s="24" t="str">
        <f t="shared" si="3"/>
        <v/>
      </c>
      <c r="J14" s="2"/>
      <c r="Z14" s="17"/>
    </row>
    <row r="15" spans="1:26" ht="18" customHeight="1" x14ac:dyDescent="0.6">
      <c r="A15" s="14" t="s">
        <v>2</v>
      </c>
      <c r="B15" s="27"/>
      <c r="C15" s="28"/>
      <c r="D15" s="16" t="str">
        <f t="shared" si="5"/>
        <v/>
      </c>
      <c r="E15" s="23" t="str">
        <f t="shared" si="6"/>
        <v/>
      </c>
      <c r="F15" s="21" t="str">
        <f t="shared" si="4"/>
        <v/>
      </c>
      <c r="H15" s="24" t="str">
        <f t="shared" si="3"/>
        <v/>
      </c>
      <c r="J15" s="2"/>
      <c r="Z15" s="17"/>
    </row>
    <row r="16" spans="1:26" ht="22.35" customHeight="1" x14ac:dyDescent="0.6">
      <c r="A16" s="3" t="s">
        <v>1</v>
      </c>
      <c r="B16" s="4">
        <f>SUM(B4:B15)</f>
        <v>9</v>
      </c>
      <c r="C16" s="4">
        <f>SUM(C4:C15)</f>
        <v>0</v>
      </c>
      <c r="D16" s="4">
        <f>SUM(D4:D15)</f>
        <v>9</v>
      </c>
      <c r="E16" s="5">
        <f>B16/D16</f>
        <v>1</v>
      </c>
      <c r="F16" s="5">
        <f>C16/D16</f>
        <v>0</v>
      </c>
      <c r="H16" s="24" t="str">
        <f t="shared" si="3"/>
        <v/>
      </c>
      <c r="J16" s="2"/>
    </row>
    <row r="17" spans="2:21" ht="15.6" x14ac:dyDescent="0.6">
      <c r="G17" s="2"/>
      <c r="H17" s="1"/>
      <c r="J17" s="2"/>
    </row>
    <row r="18" spans="2:21" ht="15.6" x14ac:dyDescent="0.6">
      <c r="G18" s="1"/>
      <c r="H18" s="2"/>
      <c r="J18" s="2"/>
    </row>
    <row r="19" spans="2:21" ht="15.6" x14ac:dyDescent="0.6">
      <c r="B19" s="25"/>
      <c r="J19" s="25"/>
      <c r="U19" s="25"/>
    </row>
  </sheetData>
  <sheetProtection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="55" zoomScaleNormal="55" zoomScalePageLayoutView="55" workbookViewId="0"/>
  </sheetViews>
  <sheetFormatPr defaultColWidth="8.7109375" defaultRowHeight="15.75" x14ac:dyDescent="0.25"/>
  <cols>
    <col min="1" max="1" width="18.28515625" style="2" customWidth="1"/>
    <col min="2" max="6" width="15.28515625" style="1" customWidth="1"/>
    <col min="7" max="7" width="1.28515625" style="6" customWidth="1"/>
    <col min="9" max="9" width="10.7109375" style="2" customWidth="1"/>
    <col min="10" max="10" width="8.7109375" style="6"/>
    <col min="11" max="16384" width="8.7109375" style="2"/>
  </cols>
  <sheetData>
    <row r="1" spans="1:26" ht="20.45" x14ac:dyDescent="0.75">
      <c r="A1" s="7" t="s">
        <v>11</v>
      </c>
      <c r="C1" s="19"/>
      <c r="D1" s="20"/>
      <c r="E1" s="20"/>
      <c r="F1" s="20"/>
      <c r="I1" s="6"/>
    </row>
    <row r="2" spans="1:26" ht="15.6" x14ac:dyDescent="0.6">
      <c r="G2" s="1"/>
      <c r="H2" s="9"/>
      <c r="I2" s="6"/>
      <c r="J2" s="25"/>
      <c r="T2" s="25"/>
    </row>
    <row r="3" spans="1:26" ht="78" x14ac:dyDescent="0.6">
      <c r="A3" s="13" t="s">
        <v>0</v>
      </c>
      <c r="B3" s="11" t="s">
        <v>16</v>
      </c>
      <c r="C3" s="11" t="s">
        <v>15</v>
      </c>
      <c r="D3" s="15" t="s">
        <v>14</v>
      </c>
      <c r="E3" s="12" t="s">
        <v>17</v>
      </c>
      <c r="F3" s="12" t="s">
        <v>18</v>
      </c>
      <c r="H3" s="8"/>
      <c r="I3" s="6"/>
      <c r="J3" s="2"/>
    </row>
    <row r="4" spans="1:26" ht="18" customHeight="1" x14ac:dyDescent="0.6">
      <c r="A4" s="14" t="s">
        <v>2</v>
      </c>
      <c r="B4" s="10"/>
      <c r="C4" s="26"/>
      <c r="D4" s="16" t="str">
        <f t="shared" ref="D4:D9" si="0">IF(A4="Insert Year","",(C4+B4))</f>
        <v/>
      </c>
      <c r="E4" s="23" t="str">
        <f t="shared" ref="E4:E9" si="1">IF(A4="Insert Year","",B4/D4)</f>
        <v/>
      </c>
      <c r="F4" s="21" t="str">
        <f t="shared" ref="F4:F10" si="2">IF(A4="Insert Year","",C4/D4)</f>
        <v/>
      </c>
      <c r="H4" s="24" t="str">
        <f t="shared" ref="H4:H9" si="3">IF(A4="Insert Year","",(IF(F4+E4=1,"","Error")))</f>
        <v/>
      </c>
      <c r="I4" s="6"/>
      <c r="J4" s="2"/>
    </row>
    <row r="5" spans="1:26" ht="18" customHeight="1" x14ac:dyDescent="0.6">
      <c r="A5" s="14" t="s">
        <v>2</v>
      </c>
      <c r="B5" s="10"/>
      <c r="C5" s="26"/>
      <c r="D5" s="16" t="str">
        <f t="shared" si="0"/>
        <v/>
      </c>
      <c r="E5" s="23" t="str">
        <f t="shared" si="1"/>
        <v/>
      </c>
      <c r="F5" s="21" t="str">
        <f t="shared" si="2"/>
        <v/>
      </c>
      <c r="H5" s="24" t="str">
        <f t="shared" si="3"/>
        <v/>
      </c>
      <c r="I5" s="6"/>
      <c r="J5" s="2"/>
    </row>
    <row r="6" spans="1:26" ht="18" customHeight="1" x14ac:dyDescent="0.6">
      <c r="A6" s="14" t="s">
        <v>2</v>
      </c>
      <c r="B6" s="10"/>
      <c r="C6" s="26"/>
      <c r="D6" s="16" t="str">
        <f t="shared" si="0"/>
        <v/>
      </c>
      <c r="E6" s="23" t="str">
        <f t="shared" si="1"/>
        <v/>
      </c>
      <c r="F6" s="21" t="str">
        <f t="shared" si="2"/>
        <v/>
      </c>
      <c r="H6" s="24" t="str">
        <f t="shared" si="3"/>
        <v/>
      </c>
      <c r="I6" s="6"/>
      <c r="J6" s="2"/>
    </row>
    <row r="7" spans="1:26" ht="18" customHeight="1" x14ac:dyDescent="0.6">
      <c r="A7" s="14" t="s">
        <v>2</v>
      </c>
      <c r="B7" s="10"/>
      <c r="C7" s="26"/>
      <c r="D7" s="16" t="str">
        <f t="shared" si="0"/>
        <v/>
      </c>
      <c r="E7" s="23" t="str">
        <f t="shared" si="1"/>
        <v/>
      </c>
      <c r="F7" s="21" t="str">
        <f t="shared" si="2"/>
        <v/>
      </c>
      <c r="H7" s="24" t="str">
        <f t="shared" si="3"/>
        <v/>
      </c>
      <c r="I7" s="6"/>
      <c r="J7" s="2"/>
    </row>
    <row r="8" spans="1:26" ht="18" customHeight="1" x14ac:dyDescent="0.6">
      <c r="A8" s="14" t="s">
        <v>2</v>
      </c>
      <c r="B8" s="10"/>
      <c r="C8" s="26"/>
      <c r="D8" s="16" t="str">
        <f t="shared" si="0"/>
        <v/>
      </c>
      <c r="E8" s="23" t="str">
        <f t="shared" si="1"/>
        <v/>
      </c>
      <c r="F8" s="21" t="str">
        <f t="shared" si="2"/>
        <v/>
      </c>
      <c r="H8" s="24" t="str">
        <f t="shared" si="3"/>
        <v/>
      </c>
      <c r="I8" s="6"/>
      <c r="J8" s="2"/>
    </row>
    <row r="9" spans="1:26" ht="18" customHeight="1" x14ac:dyDescent="0.6">
      <c r="A9" s="14" t="s">
        <v>2</v>
      </c>
      <c r="B9" s="10"/>
      <c r="C9" s="26"/>
      <c r="D9" s="16" t="str">
        <f t="shared" si="0"/>
        <v/>
      </c>
      <c r="E9" s="23" t="str">
        <f t="shared" si="1"/>
        <v/>
      </c>
      <c r="F9" s="21" t="str">
        <f t="shared" si="2"/>
        <v/>
      </c>
      <c r="H9" s="24" t="str">
        <f t="shared" si="3"/>
        <v/>
      </c>
      <c r="I9" s="6"/>
      <c r="J9" s="2"/>
      <c r="Z9" s="18"/>
    </row>
    <row r="10" spans="1:26" ht="18" customHeight="1" x14ac:dyDescent="0.6">
      <c r="A10" s="14" t="s">
        <v>2</v>
      </c>
      <c r="B10" s="10"/>
      <c r="C10" s="26"/>
      <c r="D10" s="16" t="str">
        <f t="shared" ref="D10:D14" si="4">IF(A10="Insert Year","",(C10+B10))</f>
        <v/>
      </c>
      <c r="E10" s="23" t="str">
        <f t="shared" ref="E10:E14" si="5">IF(A10="Insert Year","",B10/D10)</f>
        <v/>
      </c>
      <c r="F10" s="21" t="str">
        <f t="shared" si="2"/>
        <v/>
      </c>
      <c r="H10" s="24" t="str">
        <f t="shared" ref="H10:H16" si="6">IF(A10="Insert Year","",(IF(F10+E10=1,"","Error")))</f>
        <v/>
      </c>
      <c r="I10" s="6"/>
      <c r="J10" s="2"/>
      <c r="Z10" s="17"/>
    </row>
    <row r="11" spans="1:26" ht="18" customHeight="1" x14ac:dyDescent="0.6">
      <c r="A11" s="14" t="s">
        <v>2</v>
      </c>
      <c r="B11" s="10"/>
      <c r="C11" s="26"/>
      <c r="D11" s="16" t="str">
        <f t="shared" si="4"/>
        <v/>
      </c>
      <c r="E11" s="23" t="str">
        <f t="shared" si="5"/>
        <v/>
      </c>
      <c r="F11" s="21" t="str">
        <f t="shared" ref="F11:F14" si="7">IF(A11="Insert Year","",C11/D11)</f>
        <v/>
      </c>
      <c r="H11" s="24" t="str">
        <f t="shared" si="6"/>
        <v/>
      </c>
      <c r="I11" s="6"/>
      <c r="J11" s="2"/>
      <c r="Z11" s="18"/>
    </row>
    <row r="12" spans="1:26" ht="18" customHeight="1" x14ac:dyDescent="0.6">
      <c r="A12" s="14" t="s">
        <v>2</v>
      </c>
      <c r="B12" s="10"/>
      <c r="C12" s="26"/>
      <c r="D12" s="16" t="str">
        <f t="shared" si="4"/>
        <v/>
      </c>
      <c r="E12" s="23" t="str">
        <f t="shared" si="5"/>
        <v/>
      </c>
      <c r="F12" s="21" t="str">
        <f t="shared" si="7"/>
        <v/>
      </c>
      <c r="H12" s="24" t="str">
        <f t="shared" si="6"/>
        <v/>
      </c>
      <c r="I12" s="6"/>
      <c r="J12" s="2"/>
      <c r="Z12" s="17"/>
    </row>
    <row r="13" spans="1:26" ht="18" customHeight="1" x14ac:dyDescent="0.6">
      <c r="A13" s="14" t="s">
        <v>2</v>
      </c>
      <c r="B13" s="10"/>
      <c r="C13" s="26"/>
      <c r="D13" s="16" t="str">
        <f t="shared" si="4"/>
        <v/>
      </c>
      <c r="E13" s="23" t="str">
        <f t="shared" si="5"/>
        <v/>
      </c>
      <c r="F13" s="21" t="str">
        <f t="shared" si="7"/>
        <v/>
      </c>
      <c r="H13" s="24" t="str">
        <f t="shared" si="6"/>
        <v/>
      </c>
      <c r="I13" s="6"/>
      <c r="J13" s="2"/>
      <c r="Z13" s="17"/>
    </row>
    <row r="14" spans="1:26" ht="18" customHeight="1" x14ac:dyDescent="0.6">
      <c r="A14" s="14" t="s">
        <v>2</v>
      </c>
      <c r="B14" s="10"/>
      <c r="C14" s="26"/>
      <c r="D14" s="16" t="str">
        <f t="shared" si="4"/>
        <v/>
      </c>
      <c r="E14" s="23" t="str">
        <f t="shared" si="5"/>
        <v/>
      </c>
      <c r="F14" s="21" t="str">
        <f t="shared" si="7"/>
        <v/>
      </c>
      <c r="H14" s="24" t="str">
        <f t="shared" si="6"/>
        <v/>
      </c>
      <c r="I14" s="6"/>
      <c r="J14" s="2"/>
      <c r="Z14" s="17"/>
    </row>
    <row r="15" spans="1:26" ht="18" customHeight="1" x14ac:dyDescent="0.6">
      <c r="A15" s="14" t="s">
        <v>2</v>
      </c>
      <c r="B15" s="27"/>
      <c r="C15" s="28"/>
      <c r="D15" s="16" t="str">
        <f>IF(A15="Insert Year","",(C15+B15))</f>
        <v/>
      </c>
      <c r="E15" s="23" t="str">
        <f>IF(A15="Insert Year","",B15/D15)</f>
        <v/>
      </c>
      <c r="F15" s="21" t="str">
        <f>IF(A15="Insert Year","",C15/D15)</f>
        <v/>
      </c>
      <c r="H15" s="24" t="str">
        <f>IF(A15="Insert Year","",(IF(F15+E15=1,"","Error")))</f>
        <v/>
      </c>
      <c r="I15" s="6"/>
      <c r="J15" s="2"/>
      <c r="Z15" s="17"/>
    </row>
    <row r="16" spans="1:26" ht="22.35" customHeight="1" x14ac:dyDescent="0.6">
      <c r="A16" s="3" t="s">
        <v>1</v>
      </c>
      <c r="B16" s="4">
        <f>SUM(B4:B15)</f>
        <v>0</v>
      </c>
      <c r="C16" s="4">
        <f>SUM(C4:C15)</f>
        <v>0</v>
      </c>
      <c r="D16" s="4">
        <f>SUM(D4:D15)</f>
        <v>0</v>
      </c>
      <c r="E16" s="5" t="e">
        <f>B16/D16</f>
        <v>#DIV/0!</v>
      </c>
      <c r="F16" s="5" t="e">
        <f>C16/D16</f>
        <v>#DIV/0!</v>
      </c>
      <c r="H16" s="24" t="e">
        <f t="shared" si="6"/>
        <v>#DIV/0!</v>
      </c>
      <c r="I16" s="6"/>
      <c r="J16" s="2"/>
    </row>
    <row r="17" spans="2:21" ht="15.6" x14ac:dyDescent="0.6">
      <c r="G17" s="2"/>
      <c r="H17" s="1"/>
      <c r="I17" s="6"/>
      <c r="J17" s="2"/>
    </row>
    <row r="18" spans="2:21" ht="15.6" x14ac:dyDescent="0.6">
      <c r="G18" s="1"/>
      <c r="H18" s="2"/>
      <c r="I18" s="6"/>
      <c r="J18" s="2"/>
    </row>
    <row r="19" spans="2:21" ht="15.6" x14ac:dyDescent="0.6">
      <c r="B19" s="25"/>
      <c r="J19" s="25"/>
      <c r="U19" s="25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K25"/>
  <sheetViews>
    <sheetView tabSelected="1" zoomScale="55" zoomScaleNormal="55" zoomScalePageLayoutView="75" workbookViewId="0">
      <selection activeCell="A3" sqref="A3"/>
    </sheetView>
  </sheetViews>
  <sheetFormatPr defaultColWidth="8.7109375" defaultRowHeight="15.75" x14ac:dyDescent="0.25"/>
  <cols>
    <col min="1" max="1" width="18.28515625" style="2" customWidth="1"/>
    <col min="2" max="3" width="15.28515625" style="1" customWidth="1"/>
    <col min="4" max="4" width="17.28515625" style="1" customWidth="1"/>
    <col min="5" max="7" width="15.28515625" style="1" customWidth="1"/>
    <col min="8" max="8" width="17.42578125" style="1" customWidth="1"/>
    <col min="9" max="17" width="15.28515625" style="1" customWidth="1"/>
    <col min="18" max="18" width="1.28515625" style="6" customWidth="1"/>
    <col min="20" max="20" width="10.7109375" style="2" customWidth="1"/>
    <col min="21" max="21" width="8.7109375" style="6"/>
    <col min="22" max="16384" width="8.7109375" style="2"/>
  </cols>
  <sheetData>
    <row r="3" spans="1:37" ht="20.25" x14ac:dyDescent="0.25">
      <c r="A3" s="50"/>
    </row>
    <row r="5" spans="1:37" ht="31.5" customHeight="1" x14ac:dyDescent="0.75">
      <c r="A5" s="7" t="s">
        <v>49</v>
      </c>
      <c r="C5" s="19"/>
      <c r="D5" s="19"/>
      <c r="E5" s="20"/>
      <c r="F5" s="20"/>
      <c r="G5" s="20"/>
      <c r="H5" s="20"/>
      <c r="M5" s="20"/>
      <c r="N5" s="20"/>
      <c r="O5" s="20"/>
      <c r="P5" s="20"/>
      <c r="Q5" s="20"/>
      <c r="T5" s="6"/>
    </row>
    <row r="6" spans="1:37" ht="15.6" x14ac:dyDescent="0.6">
      <c r="R6" s="9"/>
      <c r="S6" s="9"/>
      <c r="T6" s="6"/>
      <c r="U6" s="25"/>
      <c r="AE6" s="25"/>
    </row>
    <row r="7" spans="1:37" ht="120.95" customHeight="1" x14ac:dyDescent="0.25">
      <c r="A7" s="13" t="s">
        <v>0</v>
      </c>
      <c r="B7" s="11" t="s">
        <v>38</v>
      </c>
      <c r="C7" s="11" t="s">
        <v>39</v>
      </c>
      <c r="D7" s="11" t="s">
        <v>40</v>
      </c>
      <c r="E7" s="15" t="s">
        <v>35</v>
      </c>
      <c r="F7" s="12" t="s">
        <v>36</v>
      </c>
      <c r="G7" s="12" t="s">
        <v>37</v>
      </c>
      <c r="H7" s="12" t="s">
        <v>45</v>
      </c>
      <c r="I7" s="40" t="s">
        <v>41</v>
      </c>
      <c r="J7" s="40" t="s">
        <v>50</v>
      </c>
      <c r="K7" s="40" t="s">
        <v>51</v>
      </c>
      <c r="L7" s="40" t="s">
        <v>46</v>
      </c>
      <c r="M7" s="15" t="s">
        <v>42</v>
      </c>
      <c r="N7" s="12" t="s">
        <v>43</v>
      </c>
      <c r="O7" s="12" t="s">
        <v>44</v>
      </c>
      <c r="P7" s="12" t="s">
        <v>48</v>
      </c>
      <c r="Q7" s="12" t="s">
        <v>47</v>
      </c>
      <c r="S7" s="8"/>
      <c r="T7" s="6"/>
      <c r="U7" s="2"/>
    </row>
    <row r="8" spans="1:37" ht="18" customHeight="1" x14ac:dyDescent="0.6">
      <c r="A8" s="14" t="s">
        <v>2</v>
      </c>
      <c r="B8" s="10"/>
      <c r="C8" s="33"/>
      <c r="D8" s="34"/>
      <c r="E8" s="16"/>
      <c r="F8" s="41" t="str">
        <f t="shared" ref="F8" si="0">IF(A8="Insert Year","",IF(E8=0,"0",B8/E8))</f>
        <v/>
      </c>
      <c r="G8" s="42" t="str">
        <f t="shared" ref="G8" si="1">IF(A8="Insert Year","",IF(E8=0,"0",C8/E8))</f>
        <v/>
      </c>
      <c r="H8" s="43" t="str">
        <f t="shared" ref="H8" si="2">IF(A8="Insert Year","",IF(E8=0,"0",D8/E8))</f>
        <v/>
      </c>
      <c r="I8" s="37"/>
      <c r="J8" s="38"/>
      <c r="K8" s="38"/>
      <c r="L8" s="39"/>
      <c r="M8" s="16" t="str">
        <f t="shared" ref="M8:M9" si="3">IF(A8="Insert Year","",(J8+I8+K8+L8))</f>
        <v/>
      </c>
      <c r="N8" s="41" t="str">
        <f t="shared" ref="N8" si="4">IF(A8="Insert Year","",IF(M8=0,"0",I8/M8))</f>
        <v/>
      </c>
      <c r="O8" s="42" t="str">
        <f t="shared" ref="O8" si="5">IF(A8="Insert Year","",IF(M8=0,"0",J8/M8))</f>
        <v/>
      </c>
      <c r="P8" s="42" t="str">
        <f t="shared" ref="P8:P12" si="6">IF(A8="Insert Year","",IF(M8=0,"0",K8/M8))</f>
        <v/>
      </c>
      <c r="Q8" s="43" t="str">
        <f t="shared" ref="Q8:Q12" si="7">IF(A8="Insert Year","",IF(M8=0,"0",L8/M8))</f>
        <v/>
      </c>
      <c r="S8" s="24" t="str">
        <f t="shared" ref="S8" si="8">IF(A8="Insert Year","",(IF(H8+G8+F8=1,"","Check")))</f>
        <v/>
      </c>
      <c r="T8" s="6"/>
      <c r="U8" s="2"/>
    </row>
    <row r="9" spans="1:37" ht="18" customHeight="1" x14ac:dyDescent="0.6">
      <c r="A9" s="14" t="s">
        <v>2</v>
      </c>
      <c r="B9" s="10"/>
      <c r="C9" s="35"/>
      <c r="D9" s="26"/>
      <c r="E9" s="16" t="str">
        <f>IF(A9="Insert Year","",(C9+B9+D9))</f>
        <v/>
      </c>
      <c r="F9" s="44" t="str">
        <f>IF(A9="Insert Year","",IF(E9=0,"0",B9/E9))</f>
        <v/>
      </c>
      <c r="G9" s="45" t="str">
        <f>IF(A9="Insert Year","",IF(E9=0,"0",C9/E9))</f>
        <v/>
      </c>
      <c r="H9" s="46" t="str">
        <f>IF(A9="Insert Year","",IF(E9=0,"0",D9/E9))</f>
        <v/>
      </c>
      <c r="I9" s="10"/>
      <c r="J9" s="35"/>
      <c r="K9" s="35"/>
      <c r="L9" s="26"/>
      <c r="M9" s="16" t="str">
        <f t="shared" si="3"/>
        <v/>
      </c>
      <c r="N9" s="44" t="str">
        <f>IF(A9="Insert Year","",IF(M9=0,"0",I9/M9))</f>
        <v/>
      </c>
      <c r="O9" s="45" t="str">
        <f>IF(A9="Insert Year","",IF(M9=0,"0",J9/M9))</f>
        <v/>
      </c>
      <c r="P9" s="45" t="str">
        <f t="shared" si="6"/>
        <v/>
      </c>
      <c r="Q9" s="46" t="str">
        <f t="shared" si="7"/>
        <v/>
      </c>
      <c r="S9" s="24" t="str">
        <f>IF(A9="Insert Year","",(IF(H9+G9+F9=1,"","Check")))</f>
        <v/>
      </c>
      <c r="T9" s="6"/>
      <c r="U9" s="2"/>
    </row>
    <row r="10" spans="1:37" ht="18" customHeight="1" x14ac:dyDescent="0.6">
      <c r="A10" s="14" t="s">
        <v>2</v>
      </c>
      <c r="B10" s="10"/>
      <c r="C10" s="35"/>
      <c r="D10" s="26"/>
      <c r="E10" s="16" t="str">
        <f t="shared" ref="E10:E19" si="9">IF(A10="Insert Year","",(C10+B10+D10))</f>
        <v/>
      </c>
      <c r="F10" s="44" t="str">
        <f t="shared" ref="F10:F19" si="10">IF(A10="Insert Year","",IF(E10=0,"0",B10/E10))</f>
        <v/>
      </c>
      <c r="G10" s="45" t="str">
        <f t="shared" ref="G10:G19" si="11">IF(A10="Insert Year","",IF(E10=0,"0",C10/E10))</f>
        <v/>
      </c>
      <c r="H10" s="46" t="str">
        <f t="shared" ref="H10:H19" si="12">IF(A10="Insert Year","",IF(E10=0,"0",D10/E10))</f>
        <v/>
      </c>
      <c r="I10" s="10"/>
      <c r="J10" s="35"/>
      <c r="K10" s="35"/>
      <c r="L10" s="26"/>
      <c r="M10" s="16" t="str">
        <f>IF(A10="Insert Year","",(J10+I10+K10+L10))</f>
        <v/>
      </c>
      <c r="N10" s="44" t="str">
        <f t="shared" ref="N10:N19" si="13">IF(A10="Insert Year","",IF(M10=0,"0",I10/M10))</f>
        <v/>
      </c>
      <c r="O10" s="45" t="str">
        <f t="shared" ref="O10:O19" si="14">IF(A10="Insert Year","",IF(M10=0,"0",J10/M10))</f>
        <v/>
      </c>
      <c r="P10" s="45" t="str">
        <f t="shared" si="6"/>
        <v/>
      </c>
      <c r="Q10" s="46" t="str">
        <f t="shared" si="7"/>
        <v/>
      </c>
      <c r="S10" s="24" t="str">
        <f t="shared" ref="S10:S19" si="15">IF(A10="Insert Year","",(IF(H10+G10+F10=1,"","Check")))</f>
        <v/>
      </c>
      <c r="T10" s="6"/>
      <c r="U10" s="2"/>
    </row>
    <row r="11" spans="1:37" ht="18" customHeight="1" x14ac:dyDescent="0.6">
      <c r="A11" s="14" t="s">
        <v>2</v>
      </c>
      <c r="B11" s="10"/>
      <c r="C11" s="35"/>
      <c r="D11" s="26"/>
      <c r="E11" s="16" t="str">
        <f t="shared" si="9"/>
        <v/>
      </c>
      <c r="F11" s="44" t="str">
        <f t="shared" si="10"/>
        <v/>
      </c>
      <c r="G11" s="45" t="str">
        <f t="shared" si="11"/>
        <v/>
      </c>
      <c r="H11" s="46" t="str">
        <f t="shared" si="12"/>
        <v/>
      </c>
      <c r="I11" s="10"/>
      <c r="J11" s="35"/>
      <c r="K11" s="35"/>
      <c r="L11" s="26"/>
      <c r="M11" s="16" t="str">
        <f t="shared" ref="M11" si="16">IF(A11="Insert Year","",(J11+I11+K11+L11))</f>
        <v/>
      </c>
      <c r="N11" s="44" t="str">
        <f t="shared" si="13"/>
        <v/>
      </c>
      <c r="O11" s="45" t="str">
        <f t="shared" si="14"/>
        <v/>
      </c>
      <c r="P11" s="45" t="str">
        <f t="shared" si="6"/>
        <v/>
      </c>
      <c r="Q11" s="46" t="str">
        <f t="shared" si="7"/>
        <v/>
      </c>
      <c r="S11" s="24" t="str">
        <f t="shared" si="15"/>
        <v/>
      </c>
      <c r="T11" s="6"/>
      <c r="U11" s="2"/>
    </row>
    <row r="12" spans="1:37" ht="18" customHeight="1" x14ac:dyDescent="0.6">
      <c r="A12" s="14" t="s">
        <v>2</v>
      </c>
      <c r="B12" s="10"/>
      <c r="C12" s="35"/>
      <c r="D12" s="26"/>
      <c r="E12" s="16" t="str">
        <f t="shared" si="9"/>
        <v/>
      </c>
      <c r="F12" s="44" t="str">
        <f t="shared" si="10"/>
        <v/>
      </c>
      <c r="G12" s="45" t="str">
        <f t="shared" si="11"/>
        <v/>
      </c>
      <c r="H12" s="46" t="str">
        <f t="shared" si="12"/>
        <v/>
      </c>
      <c r="I12" s="10"/>
      <c r="J12" s="35"/>
      <c r="K12" s="35"/>
      <c r="L12" s="26"/>
      <c r="M12" s="16" t="str">
        <f t="shared" ref="M12" si="17">IF(A12="Insert Year","",(J12+I12))</f>
        <v/>
      </c>
      <c r="N12" s="44" t="str">
        <f t="shared" si="13"/>
        <v/>
      </c>
      <c r="O12" s="45" t="str">
        <f t="shared" si="14"/>
        <v/>
      </c>
      <c r="P12" s="45" t="str">
        <f t="shared" si="6"/>
        <v/>
      </c>
      <c r="Q12" s="46" t="str">
        <f t="shared" si="7"/>
        <v/>
      </c>
      <c r="S12" s="24" t="str">
        <f t="shared" si="15"/>
        <v/>
      </c>
      <c r="T12" s="6"/>
      <c r="U12" s="2"/>
    </row>
    <row r="13" spans="1:37" ht="18" customHeight="1" x14ac:dyDescent="0.6">
      <c r="A13" s="14" t="s">
        <v>2</v>
      </c>
      <c r="B13" s="10"/>
      <c r="C13" s="35"/>
      <c r="D13" s="26"/>
      <c r="E13" s="16" t="str">
        <f t="shared" si="9"/>
        <v/>
      </c>
      <c r="F13" s="44" t="str">
        <f t="shared" si="10"/>
        <v/>
      </c>
      <c r="G13" s="45" t="str">
        <f t="shared" si="11"/>
        <v/>
      </c>
      <c r="H13" s="46" t="str">
        <f>IF(A13="Insert Year","",IF(E13=0,"0",D13/E13))</f>
        <v/>
      </c>
      <c r="I13" s="10"/>
      <c r="J13" s="35"/>
      <c r="K13" s="35"/>
      <c r="L13" s="26"/>
      <c r="M13" s="16" t="str">
        <f t="shared" ref="M13:M19" si="18">IF(A13="Insert Year","",(J13+I13))</f>
        <v/>
      </c>
      <c r="N13" s="44" t="str">
        <f t="shared" si="13"/>
        <v/>
      </c>
      <c r="O13" s="45" t="str">
        <f t="shared" si="14"/>
        <v/>
      </c>
      <c r="P13" s="45" t="str">
        <f>IF(A13="Insert Year","",IF(M13=0,"0",K13/M13))</f>
        <v/>
      </c>
      <c r="Q13" s="46" t="str">
        <f>IF(A13="Insert Year","",IF(M13=0,"0",L13/M13))</f>
        <v/>
      </c>
      <c r="S13" s="24" t="str">
        <f t="shared" si="15"/>
        <v/>
      </c>
      <c r="T13" s="6"/>
      <c r="U13" s="2"/>
      <c r="AK13" s="18"/>
    </row>
    <row r="14" spans="1:37" ht="18" customHeight="1" x14ac:dyDescent="0.6">
      <c r="A14" s="14" t="s">
        <v>2</v>
      </c>
      <c r="B14" s="10"/>
      <c r="C14" s="35"/>
      <c r="D14" s="26"/>
      <c r="E14" s="16" t="str">
        <f t="shared" si="9"/>
        <v/>
      </c>
      <c r="F14" s="44" t="str">
        <f t="shared" si="10"/>
        <v/>
      </c>
      <c r="G14" s="45" t="str">
        <f t="shared" si="11"/>
        <v/>
      </c>
      <c r="H14" s="46" t="str">
        <f t="shared" si="12"/>
        <v/>
      </c>
      <c r="I14" s="10"/>
      <c r="J14" s="35"/>
      <c r="K14" s="35"/>
      <c r="L14" s="26"/>
      <c r="M14" s="16" t="str">
        <f t="shared" si="18"/>
        <v/>
      </c>
      <c r="N14" s="44" t="str">
        <f t="shared" si="13"/>
        <v/>
      </c>
      <c r="O14" s="45" t="str">
        <f t="shared" si="14"/>
        <v/>
      </c>
      <c r="P14" s="45" t="str">
        <f t="shared" ref="P14:P19" si="19">IF(A14="Insert Year","",IF(M14=0,"0",K14/M14))</f>
        <v/>
      </c>
      <c r="Q14" s="46" t="str">
        <f t="shared" ref="Q14:Q19" si="20">IF(A14="Insert Year","",IF(M14=0,"0",L14/M14))</f>
        <v/>
      </c>
      <c r="S14" s="24" t="str">
        <f t="shared" si="15"/>
        <v/>
      </c>
      <c r="T14" s="6"/>
      <c r="U14" s="2"/>
      <c r="AK14" s="17"/>
    </row>
    <row r="15" spans="1:37" ht="18" customHeight="1" x14ac:dyDescent="0.6">
      <c r="A15" s="14" t="s">
        <v>2</v>
      </c>
      <c r="B15" s="10"/>
      <c r="C15" s="35"/>
      <c r="D15" s="26"/>
      <c r="E15" s="16" t="str">
        <f t="shared" si="9"/>
        <v/>
      </c>
      <c r="F15" s="44" t="str">
        <f t="shared" si="10"/>
        <v/>
      </c>
      <c r="G15" s="45" t="str">
        <f t="shared" si="11"/>
        <v/>
      </c>
      <c r="H15" s="46" t="str">
        <f t="shared" si="12"/>
        <v/>
      </c>
      <c r="I15" s="10"/>
      <c r="J15" s="35"/>
      <c r="K15" s="35"/>
      <c r="L15" s="26"/>
      <c r="M15" s="16" t="str">
        <f t="shared" si="18"/>
        <v/>
      </c>
      <c r="N15" s="44" t="str">
        <f t="shared" si="13"/>
        <v/>
      </c>
      <c r="O15" s="45" t="str">
        <f t="shared" si="14"/>
        <v/>
      </c>
      <c r="P15" s="45" t="str">
        <f t="shared" si="19"/>
        <v/>
      </c>
      <c r="Q15" s="46" t="str">
        <f t="shared" si="20"/>
        <v/>
      </c>
      <c r="S15" s="24" t="str">
        <f t="shared" si="15"/>
        <v/>
      </c>
      <c r="T15" s="6"/>
      <c r="U15" s="2"/>
      <c r="AK15" s="18"/>
    </row>
    <row r="16" spans="1:37" ht="18" customHeight="1" x14ac:dyDescent="0.6">
      <c r="A16" s="14" t="s">
        <v>2</v>
      </c>
      <c r="B16" s="10"/>
      <c r="C16" s="35"/>
      <c r="D16" s="26"/>
      <c r="E16" s="16" t="str">
        <f t="shared" si="9"/>
        <v/>
      </c>
      <c r="F16" s="44" t="str">
        <f t="shared" si="10"/>
        <v/>
      </c>
      <c r="G16" s="45" t="str">
        <f t="shared" si="11"/>
        <v/>
      </c>
      <c r="H16" s="46" t="str">
        <f t="shared" si="12"/>
        <v/>
      </c>
      <c r="I16" s="10"/>
      <c r="J16" s="35"/>
      <c r="K16" s="35"/>
      <c r="L16" s="26"/>
      <c r="M16" s="16" t="str">
        <f t="shared" si="18"/>
        <v/>
      </c>
      <c r="N16" s="44" t="str">
        <f t="shared" si="13"/>
        <v/>
      </c>
      <c r="O16" s="45" t="str">
        <f t="shared" si="14"/>
        <v/>
      </c>
      <c r="P16" s="45" t="str">
        <f t="shared" si="19"/>
        <v/>
      </c>
      <c r="Q16" s="46" t="str">
        <f t="shared" si="20"/>
        <v/>
      </c>
      <c r="S16" s="24" t="str">
        <f t="shared" si="15"/>
        <v/>
      </c>
      <c r="T16" s="6"/>
      <c r="U16" s="2"/>
      <c r="AK16" s="17"/>
    </row>
    <row r="17" spans="1:37" ht="18" customHeight="1" x14ac:dyDescent="0.6">
      <c r="A17" s="14" t="s">
        <v>2</v>
      </c>
      <c r="B17" s="10"/>
      <c r="C17" s="35"/>
      <c r="D17" s="26"/>
      <c r="E17" s="16" t="str">
        <f t="shared" si="9"/>
        <v/>
      </c>
      <c r="F17" s="44" t="str">
        <f t="shared" si="10"/>
        <v/>
      </c>
      <c r="G17" s="45" t="str">
        <f t="shared" si="11"/>
        <v/>
      </c>
      <c r="H17" s="46" t="str">
        <f t="shared" si="12"/>
        <v/>
      </c>
      <c r="I17" s="10"/>
      <c r="J17" s="35"/>
      <c r="K17" s="35"/>
      <c r="L17" s="26"/>
      <c r="M17" s="16" t="str">
        <f t="shared" si="18"/>
        <v/>
      </c>
      <c r="N17" s="44" t="str">
        <f t="shared" si="13"/>
        <v/>
      </c>
      <c r="O17" s="45" t="str">
        <f t="shared" si="14"/>
        <v/>
      </c>
      <c r="P17" s="45" t="str">
        <f t="shared" si="19"/>
        <v/>
      </c>
      <c r="Q17" s="46" t="str">
        <f t="shared" si="20"/>
        <v/>
      </c>
      <c r="S17" s="24" t="str">
        <f t="shared" si="15"/>
        <v/>
      </c>
      <c r="T17" s="6"/>
      <c r="U17" s="2"/>
      <c r="AK17" s="17"/>
    </row>
    <row r="18" spans="1:37" ht="18" customHeight="1" x14ac:dyDescent="0.6">
      <c r="A18" s="14" t="s">
        <v>2</v>
      </c>
      <c r="B18" s="10"/>
      <c r="C18" s="35"/>
      <c r="D18" s="26"/>
      <c r="E18" s="16" t="str">
        <f t="shared" si="9"/>
        <v/>
      </c>
      <c r="F18" s="44" t="str">
        <f t="shared" si="10"/>
        <v/>
      </c>
      <c r="G18" s="45" t="str">
        <f t="shared" si="11"/>
        <v/>
      </c>
      <c r="H18" s="46" t="str">
        <f t="shared" si="12"/>
        <v/>
      </c>
      <c r="I18" s="10"/>
      <c r="J18" s="35"/>
      <c r="K18" s="35"/>
      <c r="L18" s="26"/>
      <c r="M18" s="16" t="str">
        <f t="shared" si="18"/>
        <v/>
      </c>
      <c r="N18" s="44" t="str">
        <f t="shared" si="13"/>
        <v/>
      </c>
      <c r="O18" s="45" t="str">
        <f t="shared" si="14"/>
        <v/>
      </c>
      <c r="P18" s="45" t="str">
        <f t="shared" si="19"/>
        <v/>
      </c>
      <c r="Q18" s="46" t="str">
        <f t="shared" si="20"/>
        <v/>
      </c>
      <c r="S18" s="24" t="str">
        <f t="shared" si="15"/>
        <v/>
      </c>
      <c r="T18" s="6"/>
      <c r="U18" s="2"/>
      <c r="AK18" s="17"/>
    </row>
    <row r="19" spans="1:37" ht="18" customHeight="1" x14ac:dyDescent="0.6">
      <c r="A19" s="14" t="s">
        <v>2</v>
      </c>
      <c r="B19" s="27"/>
      <c r="C19" s="36"/>
      <c r="D19" s="28"/>
      <c r="E19" s="16" t="str">
        <f t="shared" si="9"/>
        <v/>
      </c>
      <c r="F19" s="47" t="str">
        <f t="shared" si="10"/>
        <v/>
      </c>
      <c r="G19" s="48" t="str">
        <f t="shared" si="11"/>
        <v/>
      </c>
      <c r="H19" s="49" t="str">
        <f t="shared" si="12"/>
        <v/>
      </c>
      <c r="I19" s="27"/>
      <c r="J19" s="36"/>
      <c r="K19" s="36"/>
      <c r="L19" s="28"/>
      <c r="M19" s="16" t="str">
        <f t="shared" si="18"/>
        <v/>
      </c>
      <c r="N19" s="47" t="str">
        <f t="shared" si="13"/>
        <v/>
      </c>
      <c r="O19" s="48" t="str">
        <f t="shared" si="14"/>
        <v/>
      </c>
      <c r="P19" s="48" t="str">
        <f t="shared" si="19"/>
        <v/>
      </c>
      <c r="Q19" s="49" t="str">
        <f t="shared" si="20"/>
        <v/>
      </c>
      <c r="S19" s="24" t="str">
        <f t="shared" si="15"/>
        <v/>
      </c>
      <c r="T19" s="6"/>
      <c r="U19" s="2"/>
      <c r="AK19" s="17"/>
    </row>
    <row r="20" spans="1:37" ht="22.35" customHeight="1" x14ac:dyDescent="0.6">
      <c r="A20" s="3" t="s">
        <v>1</v>
      </c>
      <c r="B20" s="4">
        <f>SUM(B8:B19)</f>
        <v>0</v>
      </c>
      <c r="C20" s="4">
        <f>SUM(C8:C19)</f>
        <v>0</v>
      </c>
      <c r="D20" s="4">
        <f t="shared" ref="D20:E20" si="21">SUM(D8:D19)</f>
        <v>0</v>
      </c>
      <c r="E20" s="4">
        <f t="shared" si="21"/>
        <v>0</v>
      </c>
      <c r="F20" s="5" t="str">
        <f t="shared" ref="F20" si="22">IF($E$20=0,"",B20/$E$20)</f>
        <v/>
      </c>
      <c r="G20" s="5" t="str">
        <f>IF($E$20=0,"",C20/$E$20)</f>
        <v/>
      </c>
      <c r="H20" s="5" t="str">
        <f t="shared" ref="H20" si="23">IF($E$20=0,"",D20/$E$20)</f>
        <v/>
      </c>
      <c r="I20" s="4">
        <f>SUM(I8:I19)</f>
        <v>0</v>
      </c>
      <c r="J20" s="31">
        <f>SUM(J8:J19)</f>
        <v>0</v>
      </c>
      <c r="K20" s="31">
        <f>SUM(K8:K19)</f>
        <v>0</v>
      </c>
      <c r="L20" s="31">
        <f>SUM(L8:L19)</f>
        <v>0</v>
      </c>
      <c r="M20" s="4">
        <f t="shared" ref="M20" si="24">SUM(M8:M19)</f>
        <v>0</v>
      </c>
      <c r="N20" s="5" t="str">
        <f>IF($M$20=0,"",I20/$M$20)</f>
        <v/>
      </c>
      <c r="O20" s="5" t="str">
        <f t="shared" ref="O20:Q20" si="25">IF($M$20=0,"",J20/$M$20)</f>
        <v/>
      </c>
      <c r="P20" s="5" t="str">
        <f t="shared" si="25"/>
        <v/>
      </c>
      <c r="Q20" s="5" t="str">
        <f t="shared" si="25"/>
        <v/>
      </c>
      <c r="S20" s="24"/>
      <c r="T20" s="6"/>
      <c r="U20" s="2"/>
    </row>
    <row r="21" spans="1:37" ht="15.6" x14ac:dyDescent="0.6">
      <c r="S21" s="1"/>
      <c r="T21" s="6"/>
      <c r="U21" s="2"/>
    </row>
    <row r="22" spans="1:37" ht="15.6" x14ac:dyDescent="0.6">
      <c r="R22" s="9"/>
      <c r="S22" s="2"/>
      <c r="T22" s="6"/>
      <c r="U22" s="2"/>
    </row>
    <row r="23" spans="1:37" ht="15.6" x14ac:dyDescent="0.6">
      <c r="U23" s="25"/>
      <c r="AF23" s="25"/>
    </row>
    <row r="25" spans="1:37" ht="15.6" x14ac:dyDescent="0.6">
      <c r="G25" s="32"/>
    </row>
  </sheetData>
  <sheetProtection formatColumns="0" formatRows="0"/>
  <pageMargins left="0.7" right="0.7" top="0.75" bottom="0.75" header="0.3" footer="0.3"/>
  <pageSetup paperSize="9" scale="33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="55" zoomScaleNormal="55" zoomScalePageLayoutView="55" workbookViewId="0"/>
  </sheetViews>
  <sheetFormatPr defaultColWidth="8.7109375" defaultRowHeight="15.75" x14ac:dyDescent="0.25"/>
  <cols>
    <col min="1" max="1" width="18.28515625" style="2" customWidth="1"/>
    <col min="2" max="6" width="15.28515625" style="1" customWidth="1"/>
    <col min="7" max="7" width="1.28515625" style="6" customWidth="1"/>
    <col min="9" max="9" width="10.7109375" style="2" customWidth="1"/>
    <col min="10" max="10" width="8.7109375" style="6"/>
    <col min="11" max="16384" width="8.7109375" style="2"/>
  </cols>
  <sheetData>
    <row r="1" spans="1:26" ht="20.45" x14ac:dyDescent="0.75">
      <c r="A1" s="7" t="s">
        <v>19</v>
      </c>
      <c r="C1" s="19"/>
      <c r="D1" s="20"/>
      <c r="E1" s="20"/>
      <c r="F1" s="20"/>
      <c r="I1" s="6"/>
    </row>
    <row r="2" spans="1:26" ht="15.6" x14ac:dyDescent="0.6">
      <c r="G2" s="1"/>
      <c r="H2" s="9"/>
      <c r="I2" s="6"/>
      <c r="J2" s="25"/>
      <c r="T2" s="25"/>
    </row>
    <row r="3" spans="1:26" ht="46.9" x14ac:dyDescent="0.6">
      <c r="A3" s="13" t="s">
        <v>0</v>
      </c>
      <c r="B3" s="11" t="s">
        <v>20</v>
      </c>
      <c r="C3" s="11" t="s">
        <v>21</v>
      </c>
      <c r="D3" s="15" t="s">
        <v>22</v>
      </c>
      <c r="E3" s="12" t="s">
        <v>23</v>
      </c>
      <c r="F3" s="11" t="s">
        <v>24</v>
      </c>
      <c r="H3" s="8"/>
      <c r="I3" s="6"/>
      <c r="J3" s="2"/>
    </row>
    <row r="4" spans="1:26" ht="18" customHeight="1" x14ac:dyDescent="0.6">
      <c r="A4" s="14">
        <v>2013</v>
      </c>
      <c r="B4" s="10">
        <v>4</v>
      </c>
      <c r="C4" s="26">
        <v>0</v>
      </c>
      <c r="D4" s="16">
        <f t="shared" ref="D4:D15" si="0">IF(A4="Insert Year","",(C4+B4))</f>
        <v>4</v>
      </c>
      <c r="E4" s="21">
        <f t="shared" ref="E4:E15" si="1">IF(A4="Insert Year","",B4/D4)</f>
        <v>1</v>
      </c>
      <c r="F4" s="23">
        <f t="shared" ref="F4:F15" si="2">IF(A4="Insert Year","",C4/D4)</f>
        <v>0</v>
      </c>
      <c r="H4" s="24" t="str">
        <f t="shared" ref="H4:H16" si="3">IF(A4="Insert Year","",(IF(F4+E4=1,"","Error")))</f>
        <v/>
      </c>
      <c r="I4" s="6"/>
      <c r="J4" s="2"/>
    </row>
    <row r="5" spans="1:26" ht="18" customHeight="1" x14ac:dyDescent="0.6">
      <c r="A5" s="14">
        <v>2014</v>
      </c>
      <c r="B5" s="10">
        <v>4</v>
      </c>
      <c r="C5" s="26">
        <v>0</v>
      </c>
      <c r="D5" s="16">
        <f t="shared" si="0"/>
        <v>4</v>
      </c>
      <c r="E5" s="21">
        <f t="shared" si="1"/>
        <v>1</v>
      </c>
      <c r="F5" s="23">
        <f t="shared" si="2"/>
        <v>0</v>
      </c>
      <c r="H5" s="24" t="str">
        <f t="shared" si="3"/>
        <v/>
      </c>
      <c r="I5" s="6"/>
      <c r="J5" s="2"/>
    </row>
    <row r="6" spans="1:26" ht="18" customHeight="1" x14ac:dyDescent="0.6">
      <c r="A6" s="14">
        <v>2015</v>
      </c>
      <c r="B6" s="10">
        <v>2</v>
      </c>
      <c r="C6" s="26">
        <v>0</v>
      </c>
      <c r="D6" s="16">
        <f t="shared" si="0"/>
        <v>2</v>
      </c>
      <c r="E6" s="21">
        <f t="shared" si="1"/>
        <v>1</v>
      </c>
      <c r="F6" s="23">
        <f t="shared" si="2"/>
        <v>0</v>
      </c>
      <c r="H6" s="24" t="str">
        <f t="shared" si="3"/>
        <v/>
      </c>
      <c r="I6" s="6"/>
      <c r="J6" s="2"/>
    </row>
    <row r="7" spans="1:26" ht="18" customHeight="1" x14ac:dyDescent="0.6">
      <c r="A7" s="14">
        <v>2016</v>
      </c>
      <c r="B7" s="10">
        <v>6</v>
      </c>
      <c r="C7" s="26">
        <v>0</v>
      </c>
      <c r="D7" s="16">
        <f t="shared" si="0"/>
        <v>6</v>
      </c>
      <c r="E7" s="21">
        <f t="shared" si="1"/>
        <v>1</v>
      </c>
      <c r="F7" s="23">
        <f t="shared" si="2"/>
        <v>0</v>
      </c>
      <c r="H7" s="24" t="str">
        <f t="shared" si="3"/>
        <v/>
      </c>
      <c r="I7" s="6"/>
      <c r="J7" s="2"/>
    </row>
    <row r="8" spans="1:26" ht="18" customHeight="1" x14ac:dyDescent="0.6">
      <c r="A8" s="14" t="s">
        <v>2</v>
      </c>
      <c r="B8" s="10"/>
      <c r="C8" s="26"/>
      <c r="D8" s="16" t="str">
        <f t="shared" si="0"/>
        <v/>
      </c>
      <c r="E8" s="21" t="str">
        <f t="shared" si="1"/>
        <v/>
      </c>
      <c r="F8" s="23" t="str">
        <f t="shared" si="2"/>
        <v/>
      </c>
      <c r="H8" s="24" t="str">
        <f t="shared" si="3"/>
        <v/>
      </c>
      <c r="I8" s="6"/>
      <c r="J8" s="2"/>
    </row>
    <row r="9" spans="1:26" ht="18" customHeight="1" x14ac:dyDescent="0.6">
      <c r="A9" s="14" t="s">
        <v>2</v>
      </c>
      <c r="B9" s="10"/>
      <c r="C9" s="26"/>
      <c r="D9" s="16" t="str">
        <f t="shared" si="0"/>
        <v/>
      </c>
      <c r="E9" s="21" t="str">
        <f t="shared" si="1"/>
        <v/>
      </c>
      <c r="F9" s="23" t="str">
        <f t="shared" si="2"/>
        <v/>
      </c>
      <c r="H9" s="24" t="str">
        <f t="shared" si="3"/>
        <v/>
      </c>
      <c r="I9" s="6"/>
      <c r="J9" s="2"/>
      <c r="Z9" s="18"/>
    </row>
    <row r="10" spans="1:26" ht="18" customHeight="1" x14ac:dyDescent="0.6">
      <c r="A10" s="14" t="s">
        <v>2</v>
      </c>
      <c r="B10" s="10"/>
      <c r="C10" s="26"/>
      <c r="D10" s="16" t="str">
        <f t="shared" si="0"/>
        <v/>
      </c>
      <c r="E10" s="21" t="str">
        <f t="shared" si="1"/>
        <v/>
      </c>
      <c r="F10" s="23" t="str">
        <f t="shared" si="2"/>
        <v/>
      </c>
      <c r="H10" s="24" t="str">
        <f t="shared" si="3"/>
        <v/>
      </c>
      <c r="I10" s="6"/>
      <c r="J10" s="2"/>
      <c r="Z10" s="17"/>
    </row>
    <row r="11" spans="1:26" ht="18" customHeight="1" x14ac:dyDescent="0.6">
      <c r="A11" s="14" t="s">
        <v>2</v>
      </c>
      <c r="B11" s="10"/>
      <c r="C11" s="26"/>
      <c r="D11" s="16" t="str">
        <f t="shared" si="0"/>
        <v/>
      </c>
      <c r="E11" s="21" t="str">
        <f t="shared" si="1"/>
        <v/>
      </c>
      <c r="F11" s="23" t="str">
        <f t="shared" si="2"/>
        <v/>
      </c>
      <c r="H11" s="24" t="str">
        <f t="shared" si="3"/>
        <v/>
      </c>
      <c r="I11" s="6"/>
      <c r="J11" s="2"/>
      <c r="Z11" s="18"/>
    </row>
    <row r="12" spans="1:26" ht="18" customHeight="1" x14ac:dyDescent="0.6">
      <c r="A12" s="14" t="s">
        <v>2</v>
      </c>
      <c r="B12" s="10"/>
      <c r="C12" s="26"/>
      <c r="D12" s="16" t="str">
        <f t="shared" si="0"/>
        <v/>
      </c>
      <c r="E12" s="21" t="str">
        <f t="shared" si="1"/>
        <v/>
      </c>
      <c r="F12" s="23" t="str">
        <f t="shared" si="2"/>
        <v/>
      </c>
      <c r="H12" s="24" t="str">
        <f t="shared" si="3"/>
        <v/>
      </c>
      <c r="I12" s="6"/>
      <c r="J12" s="2"/>
      <c r="Z12" s="17"/>
    </row>
    <row r="13" spans="1:26" ht="18" customHeight="1" x14ac:dyDescent="0.6">
      <c r="A13" s="14" t="s">
        <v>2</v>
      </c>
      <c r="B13" s="10"/>
      <c r="C13" s="26"/>
      <c r="D13" s="16" t="str">
        <f t="shared" si="0"/>
        <v/>
      </c>
      <c r="E13" s="21" t="str">
        <f t="shared" si="1"/>
        <v/>
      </c>
      <c r="F13" s="23" t="str">
        <f t="shared" si="2"/>
        <v/>
      </c>
      <c r="H13" s="24" t="str">
        <f t="shared" si="3"/>
        <v/>
      </c>
      <c r="I13" s="6"/>
      <c r="J13" s="2"/>
      <c r="Z13" s="17"/>
    </row>
    <row r="14" spans="1:26" ht="18" customHeight="1" x14ac:dyDescent="0.6">
      <c r="A14" s="14" t="s">
        <v>2</v>
      </c>
      <c r="B14" s="10"/>
      <c r="C14" s="26"/>
      <c r="D14" s="16" t="str">
        <f t="shared" si="0"/>
        <v/>
      </c>
      <c r="E14" s="21" t="str">
        <f t="shared" si="1"/>
        <v/>
      </c>
      <c r="F14" s="23" t="str">
        <f t="shared" si="2"/>
        <v/>
      </c>
      <c r="H14" s="24" t="str">
        <f t="shared" si="3"/>
        <v/>
      </c>
      <c r="I14" s="6"/>
      <c r="J14" s="2"/>
      <c r="Z14" s="17"/>
    </row>
    <row r="15" spans="1:26" ht="18" customHeight="1" x14ac:dyDescent="0.6">
      <c r="A15" s="14" t="s">
        <v>2</v>
      </c>
      <c r="B15" s="27"/>
      <c r="C15" s="28"/>
      <c r="D15" s="16" t="str">
        <f t="shared" si="0"/>
        <v/>
      </c>
      <c r="E15" s="22" t="str">
        <f t="shared" si="1"/>
        <v/>
      </c>
      <c r="F15" s="23" t="str">
        <f t="shared" si="2"/>
        <v/>
      </c>
      <c r="H15" s="24" t="str">
        <f t="shared" si="3"/>
        <v/>
      </c>
      <c r="I15" s="6"/>
      <c r="J15" s="2"/>
      <c r="Z15" s="17"/>
    </row>
    <row r="16" spans="1:26" ht="22.35" customHeight="1" x14ac:dyDescent="0.6">
      <c r="A16" s="3" t="s">
        <v>1</v>
      </c>
      <c r="B16" s="4">
        <f>SUM(B4:B15)</f>
        <v>16</v>
      </c>
      <c r="C16" s="4">
        <f>SUM(C4:C15)</f>
        <v>0</v>
      </c>
      <c r="D16" s="4">
        <f>SUM(D4:D15)</f>
        <v>16</v>
      </c>
      <c r="E16" s="5">
        <f>B16/D16</f>
        <v>1</v>
      </c>
      <c r="F16" s="5">
        <f>C16/D16</f>
        <v>0</v>
      </c>
      <c r="H16" s="24" t="str">
        <f t="shared" si="3"/>
        <v/>
      </c>
      <c r="I16" s="6"/>
      <c r="J16" s="2"/>
    </row>
    <row r="17" spans="2:21" ht="15.6" x14ac:dyDescent="0.6">
      <c r="G17" s="2"/>
      <c r="H17" s="1"/>
      <c r="I17" s="6"/>
      <c r="J17" s="2"/>
    </row>
    <row r="18" spans="2:21" ht="15.6" x14ac:dyDescent="0.6">
      <c r="G18" s="1"/>
      <c r="H18" s="2"/>
      <c r="I18" s="6"/>
      <c r="J18" s="2"/>
    </row>
    <row r="19" spans="2:21" ht="15.6" x14ac:dyDescent="0.6">
      <c r="B19" s="25"/>
      <c r="J19" s="25"/>
      <c r="U19" s="25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="55" zoomScaleNormal="55" zoomScalePageLayoutView="55" workbookViewId="0">
      <selection activeCell="A7" sqref="A7:XFD16"/>
    </sheetView>
  </sheetViews>
  <sheetFormatPr defaultColWidth="8.7109375" defaultRowHeight="15.75" x14ac:dyDescent="0.25"/>
  <cols>
    <col min="1" max="1" width="18.28515625" style="2" customWidth="1"/>
    <col min="2" max="6" width="15.28515625" style="1" customWidth="1"/>
    <col min="7" max="7" width="1.28515625" style="6" customWidth="1"/>
    <col min="9" max="9" width="10.7109375" style="2" customWidth="1"/>
    <col min="10" max="10" width="8.7109375" style="6"/>
    <col min="11" max="16384" width="8.7109375" style="2"/>
  </cols>
  <sheetData>
    <row r="1" spans="1:26" ht="20.45" x14ac:dyDescent="0.75">
      <c r="A1" s="7" t="s">
        <v>26</v>
      </c>
      <c r="C1" s="19"/>
      <c r="D1" s="20"/>
      <c r="E1" s="20"/>
      <c r="F1" s="20"/>
      <c r="I1" s="6"/>
    </row>
    <row r="2" spans="1:26" ht="15.6" x14ac:dyDescent="0.6">
      <c r="G2" s="1"/>
      <c r="H2" s="9"/>
      <c r="I2" s="6"/>
      <c r="J2" s="25"/>
      <c r="T2" s="25"/>
    </row>
    <row r="3" spans="1:26" ht="93.6" x14ac:dyDescent="0.6">
      <c r="A3" s="13" t="s">
        <v>0</v>
      </c>
      <c r="B3" s="11" t="s">
        <v>27</v>
      </c>
      <c r="C3" s="11" t="s">
        <v>28</v>
      </c>
      <c r="D3" s="15" t="s">
        <v>29</v>
      </c>
      <c r="E3" s="12" t="s">
        <v>30</v>
      </c>
      <c r="F3" s="12" t="s">
        <v>31</v>
      </c>
      <c r="H3" s="8"/>
      <c r="I3" s="6"/>
      <c r="J3" s="2"/>
    </row>
    <row r="4" spans="1:26" ht="18" customHeight="1" x14ac:dyDescent="0.6">
      <c r="A4" s="14">
        <v>2013</v>
      </c>
      <c r="B4" s="10">
        <v>1</v>
      </c>
      <c r="C4" s="26">
        <v>0</v>
      </c>
      <c r="D4" s="16">
        <f t="shared" ref="D4:D14" si="0">IF(A4="Insert Year","",(C4+B4))</f>
        <v>1</v>
      </c>
      <c r="E4" s="23">
        <f t="shared" ref="E4:E14" si="1">IF(A4="Insert Year","",B4/D4)</f>
        <v>1</v>
      </c>
      <c r="F4" s="21">
        <f t="shared" ref="F4:F14" si="2">IF(A4="Insert Year","",C4/D4)</f>
        <v>0</v>
      </c>
      <c r="H4" s="24" t="str">
        <f t="shared" ref="H4:H16" si="3">IF(A4="Insert Year","",(IF(F4+E4=1,"","Error")))</f>
        <v/>
      </c>
      <c r="I4" s="6"/>
      <c r="J4" s="2"/>
    </row>
    <row r="5" spans="1:26" ht="18" customHeight="1" x14ac:dyDescent="0.6">
      <c r="A5" s="14">
        <v>2014</v>
      </c>
      <c r="B5" s="10">
        <v>13</v>
      </c>
      <c r="C5" s="26">
        <v>23</v>
      </c>
      <c r="D5" s="16">
        <f t="shared" si="0"/>
        <v>36</v>
      </c>
      <c r="E5" s="23">
        <f t="shared" si="1"/>
        <v>0.3611111111111111</v>
      </c>
      <c r="F5" s="21">
        <f t="shared" si="2"/>
        <v>0.63888888888888884</v>
      </c>
      <c r="H5" s="24" t="str">
        <f t="shared" si="3"/>
        <v/>
      </c>
      <c r="I5" s="6"/>
      <c r="J5" s="2"/>
    </row>
    <row r="6" spans="1:26" ht="18" customHeight="1" x14ac:dyDescent="0.6">
      <c r="A6" s="14">
        <v>2015</v>
      </c>
      <c r="B6" s="10">
        <v>3</v>
      </c>
      <c r="C6" s="26">
        <v>8</v>
      </c>
      <c r="D6" s="16">
        <f t="shared" si="0"/>
        <v>11</v>
      </c>
      <c r="E6" s="23">
        <f t="shared" si="1"/>
        <v>0.27272727272727271</v>
      </c>
      <c r="F6" s="21">
        <f t="shared" si="2"/>
        <v>0.72727272727272729</v>
      </c>
      <c r="H6" s="24" t="str">
        <f t="shared" si="3"/>
        <v/>
      </c>
      <c r="I6" s="6"/>
      <c r="J6" s="2"/>
    </row>
    <row r="7" spans="1:26" ht="18" customHeight="1" x14ac:dyDescent="0.6">
      <c r="A7" s="14">
        <v>2016</v>
      </c>
      <c r="B7" s="10">
        <v>1</v>
      </c>
      <c r="C7" s="26">
        <v>30</v>
      </c>
      <c r="D7" s="16">
        <f t="shared" si="0"/>
        <v>31</v>
      </c>
      <c r="E7" s="23">
        <f t="shared" si="1"/>
        <v>3.2258064516129031E-2</v>
      </c>
      <c r="F7" s="21">
        <f t="shared" si="2"/>
        <v>0.967741935483871</v>
      </c>
      <c r="H7" s="24" t="str">
        <f t="shared" si="3"/>
        <v/>
      </c>
      <c r="I7" s="6"/>
      <c r="J7" s="2"/>
    </row>
    <row r="8" spans="1:26" ht="18" customHeight="1" x14ac:dyDescent="0.6">
      <c r="A8" s="14" t="s">
        <v>2</v>
      </c>
      <c r="B8" s="10"/>
      <c r="C8" s="26"/>
      <c r="D8" s="16" t="str">
        <f t="shared" si="0"/>
        <v/>
      </c>
      <c r="E8" s="23" t="str">
        <f t="shared" si="1"/>
        <v/>
      </c>
      <c r="F8" s="21" t="str">
        <f t="shared" si="2"/>
        <v/>
      </c>
      <c r="H8" s="24" t="str">
        <f t="shared" si="3"/>
        <v/>
      </c>
      <c r="I8" s="6"/>
      <c r="J8" s="2"/>
    </row>
    <row r="9" spans="1:26" ht="18" customHeight="1" x14ac:dyDescent="0.6">
      <c r="A9" s="14" t="s">
        <v>2</v>
      </c>
      <c r="B9" s="10"/>
      <c r="C9" s="26"/>
      <c r="D9" s="16" t="str">
        <f t="shared" si="0"/>
        <v/>
      </c>
      <c r="E9" s="23" t="str">
        <f t="shared" si="1"/>
        <v/>
      </c>
      <c r="F9" s="21" t="str">
        <f t="shared" si="2"/>
        <v/>
      </c>
      <c r="H9" s="24" t="str">
        <f t="shared" si="3"/>
        <v/>
      </c>
      <c r="I9" s="6"/>
      <c r="J9" s="2"/>
      <c r="Z9" s="18"/>
    </row>
    <row r="10" spans="1:26" ht="18" customHeight="1" x14ac:dyDescent="0.6">
      <c r="A10" s="14" t="s">
        <v>2</v>
      </c>
      <c r="B10" s="10"/>
      <c r="C10" s="26"/>
      <c r="D10" s="16" t="str">
        <f t="shared" si="0"/>
        <v/>
      </c>
      <c r="E10" s="23" t="str">
        <f t="shared" si="1"/>
        <v/>
      </c>
      <c r="F10" s="21" t="str">
        <f t="shared" si="2"/>
        <v/>
      </c>
      <c r="H10" s="24" t="str">
        <f t="shared" si="3"/>
        <v/>
      </c>
      <c r="I10" s="6"/>
      <c r="J10" s="2"/>
      <c r="Z10" s="17"/>
    </row>
    <row r="11" spans="1:26" ht="18" customHeight="1" x14ac:dyDescent="0.6">
      <c r="A11" s="14" t="s">
        <v>2</v>
      </c>
      <c r="B11" s="10"/>
      <c r="C11" s="26"/>
      <c r="D11" s="16" t="str">
        <f t="shared" si="0"/>
        <v/>
      </c>
      <c r="E11" s="23" t="str">
        <f t="shared" si="1"/>
        <v/>
      </c>
      <c r="F11" s="21" t="str">
        <f t="shared" si="2"/>
        <v/>
      </c>
      <c r="H11" s="24" t="str">
        <f t="shared" si="3"/>
        <v/>
      </c>
      <c r="I11" s="6"/>
      <c r="J11" s="2"/>
      <c r="Z11" s="18"/>
    </row>
    <row r="12" spans="1:26" ht="18" customHeight="1" x14ac:dyDescent="0.6">
      <c r="A12" s="14" t="s">
        <v>2</v>
      </c>
      <c r="B12" s="10"/>
      <c r="C12" s="26"/>
      <c r="D12" s="16" t="str">
        <f t="shared" si="0"/>
        <v/>
      </c>
      <c r="E12" s="23" t="str">
        <f t="shared" si="1"/>
        <v/>
      </c>
      <c r="F12" s="21" t="str">
        <f t="shared" si="2"/>
        <v/>
      </c>
      <c r="H12" s="24" t="str">
        <f t="shared" si="3"/>
        <v/>
      </c>
      <c r="I12" s="6"/>
      <c r="J12" s="2"/>
      <c r="Z12" s="17"/>
    </row>
    <row r="13" spans="1:26" ht="18" customHeight="1" x14ac:dyDescent="0.6">
      <c r="A13" s="14" t="s">
        <v>2</v>
      </c>
      <c r="B13" s="10"/>
      <c r="C13" s="26"/>
      <c r="D13" s="16" t="str">
        <f t="shared" si="0"/>
        <v/>
      </c>
      <c r="E13" s="23" t="str">
        <f t="shared" si="1"/>
        <v/>
      </c>
      <c r="F13" s="21" t="str">
        <f t="shared" si="2"/>
        <v/>
      </c>
      <c r="H13" s="24" t="str">
        <f t="shared" si="3"/>
        <v/>
      </c>
      <c r="I13" s="6"/>
      <c r="J13" s="2"/>
      <c r="Z13" s="17"/>
    </row>
    <row r="14" spans="1:26" ht="18" customHeight="1" x14ac:dyDescent="0.6">
      <c r="A14" s="14" t="s">
        <v>2</v>
      </c>
      <c r="B14" s="10"/>
      <c r="C14" s="26"/>
      <c r="D14" s="16" t="str">
        <f t="shared" si="0"/>
        <v/>
      </c>
      <c r="E14" s="23" t="str">
        <f t="shared" si="1"/>
        <v/>
      </c>
      <c r="F14" s="21" t="str">
        <f t="shared" si="2"/>
        <v/>
      </c>
      <c r="H14" s="24" t="str">
        <f t="shared" si="3"/>
        <v/>
      </c>
      <c r="I14" s="6"/>
      <c r="J14" s="2"/>
      <c r="Z14" s="17"/>
    </row>
    <row r="15" spans="1:26" ht="18" customHeight="1" x14ac:dyDescent="0.6">
      <c r="A15" s="14" t="s">
        <v>2</v>
      </c>
      <c r="B15" s="27"/>
      <c r="C15" s="28"/>
      <c r="D15" s="16" t="str">
        <f>IF(A15="Insert Year","",(C15+B15))</f>
        <v/>
      </c>
      <c r="E15" s="23" t="str">
        <f>IF(A15="Insert Year","",B15/D15)</f>
        <v/>
      </c>
      <c r="F15" s="21" t="str">
        <f>IF(A15="Insert Year","",C15/D15)</f>
        <v/>
      </c>
      <c r="H15" s="24" t="str">
        <f>IF(A15="Insert Year","",(IF(F15+E15=1,"","Error")))</f>
        <v/>
      </c>
      <c r="I15" s="6"/>
      <c r="J15" s="2"/>
      <c r="Z15" s="17"/>
    </row>
    <row r="16" spans="1:26" ht="22.35" customHeight="1" x14ac:dyDescent="0.6">
      <c r="A16" s="3" t="s">
        <v>1</v>
      </c>
      <c r="B16" s="4">
        <f>SUM(B4:B15)</f>
        <v>18</v>
      </c>
      <c r="C16" s="4">
        <f>SUM(C4:C15)</f>
        <v>61</v>
      </c>
      <c r="D16" s="4">
        <f>SUM(D4:D15)</f>
        <v>79</v>
      </c>
      <c r="E16" s="5">
        <f>B16/D16</f>
        <v>0.22784810126582278</v>
      </c>
      <c r="F16" s="5">
        <f>C16/D16</f>
        <v>0.77215189873417722</v>
      </c>
      <c r="H16" s="24" t="str">
        <f t="shared" si="3"/>
        <v/>
      </c>
      <c r="I16" s="6"/>
      <c r="J16" s="2"/>
    </row>
    <row r="17" spans="2:21" ht="15.6" x14ac:dyDescent="0.6">
      <c r="G17" s="2"/>
      <c r="H17" s="1"/>
      <c r="I17" s="6"/>
      <c r="J17" s="2"/>
    </row>
    <row r="18" spans="2:21" ht="15.6" x14ac:dyDescent="0.6">
      <c r="G18" s="1"/>
      <c r="H18" s="2"/>
      <c r="I18" s="6"/>
      <c r="J18" s="2"/>
    </row>
    <row r="19" spans="2:21" ht="15.6" x14ac:dyDescent="0.6">
      <c r="B19" s="25"/>
      <c r="J19" s="25"/>
      <c r="U19" s="25"/>
    </row>
  </sheetData>
  <sheetProtection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1a-Divorce Cases Filed (CoCP)</vt:lpstr>
      <vt:lpstr>1b-Divorce Cases Filed (SupCt)</vt:lpstr>
      <vt:lpstr>2-Maintenance Case Filed by Sex</vt:lpstr>
      <vt:lpstr>3-Sex of Offender in Rape Cases</vt:lpstr>
      <vt:lpstr>4. Juvenile Cases Diversionary</vt:lpstr>
      <vt:lpstr>5-Child Custody Cases</vt:lpstr>
      <vt:lpstr>6-Domestic Abuse Cases</vt:lpstr>
      <vt:lpstr>'4. Juvenile Cases Diversionary'!_Toc399944795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 Metzner</dc:creator>
  <cp:lastModifiedBy>Isere Meaney</cp:lastModifiedBy>
  <cp:lastPrinted>2018-03-29T04:16:30Z</cp:lastPrinted>
  <dcterms:created xsi:type="dcterms:W3CDTF">2012-05-01T05:13:04Z</dcterms:created>
  <dcterms:modified xsi:type="dcterms:W3CDTF">2018-05-29T23:55:27Z</dcterms:modified>
</cp:coreProperties>
</file>